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<sst xmlns="http://schemas.openxmlformats.org/spreadsheetml/2006/main" count="65" uniqueCount="62">
  <si>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Name</t>
  </si>
  <si>
    <t>Zwischen-</t>
  </si>
  <si>
    <t>Summe 1 - 3</t>
  </si>
  <si>
    <t>Summe 1 - 4</t>
  </si>
  <si>
    <t>Summe 1 - 5</t>
  </si>
  <si>
    <t>Gesamt-</t>
  </si>
  <si>
    <t>Schnitt pro</t>
  </si>
  <si>
    <t>Runde</t>
  </si>
  <si>
    <t>Amt, Silvia</t>
  </si>
  <si>
    <t>Behrens, Stephan</t>
  </si>
  <si>
    <t>Doblies, Kurt</t>
  </si>
  <si>
    <t>Gregorszewski, Klaus</t>
  </si>
  <si>
    <t>Jakobs, Werner</t>
  </si>
  <si>
    <t>Körschgen, Marion</t>
  </si>
  <si>
    <t>Lenk, Rolf</t>
  </si>
  <si>
    <t>Lütje, Walter</t>
  </si>
  <si>
    <t>Matika, Hubert</t>
  </si>
  <si>
    <t>Rahlfes, Silke</t>
  </si>
  <si>
    <t>Reese, Andreas</t>
  </si>
  <si>
    <t>Schlottner, Michaela</t>
  </si>
  <si>
    <t>Ruge, Marlis</t>
  </si>
  <si>
    <t>Lange, Maria</t>
  </si>
  <si>
    <t>Lange, Dieter</t>
  </si>
  <si>
    <t>Summe 1 - 2</t>
  </si>
  <si>
    <t>1. Runde</t>
  </si>
  <si>
    <t>2. Runde</t>
  </si>
  <si>
    <t>3. Runde</t>
  </si>
  <si>
    <t>4. Runde</t>
  </si>
  <si>
    <t>5. Runde</t>
  </si>
  <si>
    <t>Platz</t>
  </si>
  <si>
    <t>Amplitude</t>
  </si>
  <si>
    <t>Ränge der Runden</t>
  </si>
  <si>
    <t>1. Doppelrunde</t>
  </si>
  <si>
    <t>2. Doppelrunde</t>
  </si>
  <si>
    <t>für Clubpokal</t>
  </si>
  <si>
    <t>gleiche Ränge ermitteln</t>
  </si>
  <si>
    <t>Ränge erhöhen</t>
  </si>
  <si>
    <t>2 Runden</t>
  </si>
  <si>
    <t>3 Runden</t>
  </si>
  <si>
    <t>4 Runden</t>
  </si>
  <si>
    <t>5 Runden</t>
  </si>
  <si>
    <t>Gespielt</t>
  </si>
  <si>
    <r>
      <t xml:space="preserve">MGC </t>
    </r>
    <r>
      <rPr>
        <sz val="36"/>
        <color indexed="10"/>
        <rFont val="Comic Sans MS"/>
        <family val="4"/>
      </rPr>
      <t>"AS"</t>
    </r>
    <r>
      <rPr>
        <sz val="36"/>
        <color indexed="11"/>
        <rFont val="Comic Sans MS"/>
        <family val="4"/>
      </rPr>
      <t xml:space="preserve"> Witten `63 e.V.</t>
    </r>
  </si>
  <si>
    <t>Koblitz, Raphael</t>
  </si>
  <si>
    <t>Felsch, Walter</t>
  </si>
  <si>
    <t>Schlottner, Jan-Philip</t>
  </si>
  <si>
    <t>Bähtz, Monika</t>
  </si>
  <si>
    <t>Tabor, Peter</t>
  </si>
  <si>
    <t>Klein, Theo</t>
  </si>
  <si>
    <t>Endberg, Werner</t>
  </si>
  <si>
    <t>Endberg, Christel</t>
  </si>
  <si>
    <t>Lüttenberg, Winfried</t>
  </si>
  <si>
    <t>Boßhammer, Wolfgang</t>
  </si>
  <si>
    <t>Deck, Christel</t>
  </si>
  <si>
    <t>Gärting, Horst</t>
  </si>
  <si>
    <t>Krause, Marcus</t>
  </si>
  <si>
    <t>Krüger, Siegfried</t>
  </si>
  <si>
    <t>Kube, Sebastian</t>
  </si>
  <si>
    <t>Thurmann, Dieter</t>
  </si>
  <si>
    <t>Thurmann, Doris</t>
  </si>
  <si>
    <t>Club-Meisterschaft 2003</t>
  </si>
  <si>
    <t>Schnaare, Julia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</si>
</sst>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12">
    <font>
      <sz val="10"/>
      <name val="Arial"/>
      <family val="0"/>
    </font>
    <font>
      <sz val="18"/>
      <name val="Comic Sans MS"/>
      <family val="4"/>
    </font>
    <font>
      <sz val="36"/>
      <color indexed="10"/>
      <name val="Comic Sans MS"/>
      <family val="4"/>
    </font>
    <font>
      <sz val="36"/>
      <color indexed="11"/>
      <name val="Comic Sans MS"/>
      <family val="4"/>
    </font>
    <font>
      <sz val="18"/>
      <color indexed="12"/>
      <name val="Comic Sans MS"/>
      <family val="4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7" fillId="0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/>
    </xf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8" fillId="0" borderId="3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8" fillId="0" borderId="32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72" fontId="11" fillId="2" borderId="2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33" xfId="0" applyFont="1" applyFill="1" applyBorder="1" applyAlignment="1">
      <alignment vertical="center"/>
    </xf>
    <xf numFmtId="0" fontId="0" fillId="0" borderId="32" xfId="0" applyBorder="1" applyAlignment="1">
      <alignment/>
    </xf>
    <xf numFmtId="172" fontId="9" fillId="0" borderId="0" xfId="0" applyNumberFormat="1" applyFont="1" applyFill="1" applyAlignment="1">
      <alignment horizontal="center"/>
    </xf>
    <xf numFmtId="172" fontId="9" fillId="0" borderId="32" xfId="0" applyNumberFormat="1" applyFont="1" applyFill="1" applyBorder="1" applyAlignment="1">
      <alignment horizontal="left"/>
    </xf>
    <xf numFmtId="172" fontId="9" fillId="0" borderId="3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339966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50" zoomScaleNormal="50" workbookViewId="0" topLeftCell="A1">
      <selection activeCell="L6" sqref="L6"/>
    </sheetView>
  </sheetViews>
  <sheetFormatPr defaultColWidth="11.421875" defaultRowHeight="12.75"/>
  <cols>
    <col min="2" max="2" width="49.140625" style="0" customWidth="1"/>
    <col min="3" max="12" width="12.8515625" style="0" customWidth="1"/>
    <col min="13" max="13" width="21.7109375" style="0" customWidth="1"/>
    <col min="14" max="14" width="2.7109375" style="0" hidden="1" customWidth="1"/>
    <col min="15" max="16" width="15.7109375" style="0" hidden="1" customWidth="1"/>
    <col min="17" max="21" width="13.7109375" style="0" hidden="1" customWidth="1"/>
    <col min="22" max="25" width="8.7109375" style="0" hidden="1" customWidth="1"/>
    <col min="26" max="40" width="5.7109375" style="0" hidden="1" customWidth="1"/>
    <col min="41" max="58" width="0" style="0" hidden="1" customWidth="1"/>
  </cols>
  <sheetData>
    <row r="1" spans="1:16" ht="54.75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46"/>
      <c r="O1" s="46"/>
      <c r="P1" s="46"/>
    </row>
    <row r="2" spans="1:17" ht="19.5" customHeight="1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47"/>
      <c r="O2" s="47"/>
      <c r="P2" s="47"/>
      <c r="Q2" s="44"/>
    </row>
    <row r="3" spans="2:14" ht="19.5" customHeight="1" thickBot="1">
      <c r="B3" s="5"/>
      <c r="N3" s="7"/>
    </row>
    <row r="4" spans="1:40" ht="15" customHeight="1">
      <c r="A4" s="1" t="s">
        <v>29</v>
      </c>
      <c r="B4" s="11" t="s">
        <v>0</v>
      </c>
      <c r="C4" s="2" t="s">
        <v>24</v>
      </c>
      <c r="D4" s="2" t="s">
        <v>25</v>
      </c>
      <c r="E4" s="2" t="s">
        <v>1</v>
      </c>
      <c r="F4" s="2" t="s">
        <v>26</v>
      </c>
      <c r="G4" s="2" t="s">
        <v>1</v>
      </c>
      <c r="H4" s="2" t="s">
        <v>27</v>
      </c>
      <c r="I4" s="2" t="s">
        <v>1</v>
      </c>
      <c r="J4" s="2" t="s">
        <v>28</v>
      </c>
      <c r="K4" s="2" t="s">
        <v>5</v>
      </c>
      <c r="L4" s="9" t="s">
        <v>30</v>
      </c>
      <c r="M4" s="16" t="s">
        <v>6</v>
      </c>
      <c r="N4" s="19"/>
      <c r="O4" s="1" t="s">
        <v>32</v>
      </c>
      <c r="P4" s="16" t="s">
        <v>33</v>
      </c>
      <c r="Q4" s="19"/>
      <c r="R4" s="19"/>
      <c r="S4" s="19"/>
      <c r="T4" s="19"/>
      <c r="U4" s="42" t="s">
        <v>41</v>
      </c>
      <c r="V4" s="65" t="s">
        <v>30</v>
      </c>
      <c r="W4" s="66"/>
      <c r="X4" s="66"/>
      <c r="Y4" s="66"/>
      <c r="Z4" s="65" t="s">
        <v>31</v>
      </c>
      <c r="AA4" s="66"/>
      <c r="AB4" s="66"/>
      <c r="AC4" s="66"/>
      <c r="AD4" s="67"/>
      <c r="AE4" s="65" t="s">
        <v>35</v>
      </c>
      <c r="AF4" s="66"/>
      <c r="AG4" s="66"/>
      <c r="AH4" s="66"/>
      <c r="AI4" s="67"/>
      <c r="AJ4" s="65" t="s">
        <v>36</v>
      </c>
      <c r="AK4" s="66"/>
      <c r="AL4" s="66"/>
      <c r="AM4" s="66"/>
      <c r="AN4" s="67"/>
    </row>
    <row r="5" spans="1:40" ht="15" customHeight="1">
      <c r="A5" s="3"/>
      <c r="B5" s="12"/>
      <c r="C5" s="4"/>
      <c r="D5" s="4"/>
      <c r="E5" s="4" t="s">
        <v>23</v>
      </c>
      <c r="F5" s="4"/>
      <c r="G5" s="4" t="s">
        <v>2</v>
      </c>
      <c r="H5" s="4"/>
      <c r="I5" s="4" t="s">
        <v>3</v>
      </c>
      <c r="J5" s="4"/>
      <c r="K5" s="4" t="s">
        <v>4</v>
      </c>
      <c r="L5" s="10"/>
      <c r="M5" s="17" t="s">
        <v>7</v>
      </c>
      <c r="N5" s="19"/>
      <c r="O5" s="63" t="s">
        <v>34</v>
      </c>
      <c r="P5" s="64"/>
      <c r="Q5" s="19"/>
      <c r="R5" s="19"/>
      <c r="S5" s="19"/>
      <c r="T5" s="19"/>
      <c r="U5" s="41"/>
      <c r="V5" s="28" t="s">
        <v>37</v>
      </c>
      <c r="W5" s="4" t="s">
        <v>38</v>
      </c>
      <c r="X5" s="4" t="s">
        <v>39</v>
      </c>
      <c r="Y5" s="10" t="s">
        <v>40</v>
      </c>
      <c r="Z5" s="22"/>
      <c r="AA5" s="24"/>
      <c r="AB5" s="24"/>
      <c r="AC5" s="24"/>
      <c r="AD5" s="23"/>
      <c r="AE5" s="22"/>
      <c r="AF5" s="24"/>
      <c r="AG5" s="24"/>
      <c r="AH5" s="24"/>
      <c r="AI5" s="23"/>
      <c r="AJ5" s="22"/>
      <c r="AK5" s="24"/>
      <c r="AL5" s="24"/>
      <c r="AM5" s="24"/>
      <c r="AN5" s="23"/>
    </row>
    <row r="6" spans="1:40" ht="27.75" customHeight="1">
      <c r="A6" s="51">
        <v>1</v>
      </c>
      <c r="B6" s="56" t="s">
        <v>9</v>
      </c>
      <c r="C6" s="52">
        <v>30</v>
      </c>
      <c r="D6" s="52">
        <v>27</v>
      </c>
      <c r="E6" s="53">
        <f aca="true" t="shared" si="0" ref="E6:E43">C6+D6</f>
        <v>57</v>
      </c>
      <c r="F6" s="52">
        <v>29</v>
      </c>
      <c r="G6" s="53">
        <f aca="true" t="shared" si="1" ref="G6:G43">F6+E6</f>
        <v>86</v>
      </c>
      <c r="H6" s="52">
        <v>28</v>
      </c>
      <c r="I6" s="53">
        <f aca="true" t="shared" si="2" ref="I6:I43">H6+G6</f>
        <v>114</v>
      </c>
      <c r="J6" s="52">
        <v>27</v>
      </c>
      <c r="K6" s="53">
        <f aca="true" t="shared" si="3" ref="K6:K43">J6+I6</f>
        <v>141</v>
      </c>
      <c r="L6" s="54">
        <f aca="true" t="shared" si="4" ref="L6:L43">Y6</f>
        <v>3</v>
      </c>
      <c r="M6" s="55">
        <f aca="true" t="shared" si="5" ref="M6:M43">IF(K6&gt;0,AVERAGE(C6,D6,F6,H6,J6),0)</f>
        <v>28.2</v>
      </c>
      <c r="N6" s="21"/>
      <c r="O6" s="29">
        <f aca="true" t="shared" si="6" ref="O6:O43">SUMIF(AJ6,"=1",C6)+SUMIF(AJ6,"=5",C6)+SUMIF(AK6,"=1",D6)+SUMIF(AK6,"=5",D6)+SUMIF(AL6,"=1",F6)+SUMIF(AL6,"=5",F6)+SUMIF(AM6,"=1",H6)+SUMIF(AM6,"=5",H6)+SUMIF(AN6,"=1",J6)+SUMIF(AN6,"=5",J6)</f>
        <v>57</v>
      </c>
      <c r="P6" s="30">
        <f aca="true" t="shared" si="7" ref="P6:P43">SUMIF(AJ6,"=2",C6)+SUMIF(AJ6,"=4",C6)+SUMIF(AK6,"=2",D6)+SUMIF(AK6,"=4",D6)+SUMIF(AL6,"=2",F6)+SUMIF(AL6,"=4",F6)+SUMIF(AM6,"=2",H6)+SUMIF(AM6,"=4",H6)+SUMIF(AN6,"=2",J6)+SUMIF(AN6,"=4",J6)</f>
        <v>56</v>
      </c>
      <c r="R6" s="45"/>
      <c r="S6" s="21"/>
      <c r="T6" s="21"/>
      <c r="U6" s="43">
        <f aca="true" t="shared" si="8" ref="U6:U38">IF(K6&gt;0,1,0)</f>
        <v>1</v>
      </c>
      <c r="V6" s="25">
        <f aca="true" t="shared" si="9" ref="V6:V38">MAX(C6:D6)-MIN(C6:D6)</f>
        <v>3</v>
      </c>
      <c r="W6" s="26">
        <f aca="true" t="shared" si="10" ref="W6:W38">MAX(C6:D6,F6)-MIN(C6:D6,F6)</f>
        <v>3</v>
      </c>
      <c r="X6" s="26">
        <f aca="true" t="shared" si="11" ref="X6:X38">MAX(C6:D6,F6,H6)-MIN(C6:D6,F6,H6)</f>
        <v>3</v>
      </c>
      <c r="Y6" s="31">
        <f aca="true" t="shared" si="12" ref="Y6:Y38">MAX(C6:D6,F6,H6,J6)-MIN(C6:D6,F6,H6,J6)</f>
        <v>3</v>
      </c>
      <c r="Z6" s="25">
        <f>IF($K6&gt;0,RANK(C6,($C6,$D6,$F6,$H6,$J6),1),0)</f>
        <v>5</v>
      </c>
      <c r="AA6" s="26">
        <f>IF($K6&gt;0,RANK(D6,($C6,$D6,$F6,$H6,$J6),1),0)</f>
        <v>1</v>
      </c>
      <c r="AB6" s="26">
        <f>IF($K6&gt;0,RANK(F6,($C6,$D6,$F6,$H6,$J6),1),0)</f>
        <v>4</v>
      </c>
      <c r="AC6" s="26">
        <f>IF($K6&gt;0,RANK(H6,($C6,$D6,$F6,$H6,$J6),1),0)</f>
        <v>3</v>
      </c>
      <c r="AD6" s="27">
        <f>IF($K6&gt;0,RANK(J6,($C6,$D6,$F6,$H6,$J6),1),0)</f>
        <v>1</v>
      </c>
      <c r="AE6" s="25">
        <f aca="true" t="shared" si="13" ref="AE6:AE38">COUNTIF(Z6,Z6)</f>
        <v>1</v>
      </c>
      <c r="AF6" s="26">
        <f aca="true" t="shared" si="14" ref="AF6:AF38">COUNTIF(Z6:AA6,AA6)</f>
        <v>1</v>
      </c>
      <c r="AG6" s="26">
        <f aca="true" t="shared" si="15" ref="AG6:AG38">COUNTIF(Z6:AB6,AB6)</f>
        <v>1</v>
      </c>
      <c r="AH6" s="26">
        <f aca="true" t="shared" si="16" ref="AH6:AH38">COUNTIF(Z6:AC6,AC6)</f>
        <v>1</v>
      </c>
      <c r="AI6" s="27">
        <f aca="true" t="shared" si="17" ref="AI6:AI38">COUNTIF(Z6:AD6,AD6)</f>
        <v>2</v>
      </c>
      <c r="AJ6" s="25">
        <f aca="true" t="shared" si="18" ref="AJ6:AN38">IF(AE6&gt;1,Z6+AE6-1,Z6)</f>
        <v>5</v>
      </c>
      <c r="AK6" s="26">
        <f t="shared" si="18"/>
        <v>1</v>
      </c>
      <c r="AL6" s="26">
        <f t="shared" si="18"/>
        <v>4</v>
      </c>
      <c r="AM6" s="26">
        <f t="shared" si="18"/>
        <v>3</v>
      </c>
      <c r="AN6" s="27">
        <f t="shared" si="18"/>
        <v>2</v>
      </c>
    </row>
    <row r="7" spans="1:40" ht="27.75" customHeight="1">
      <c r="A7" s="51">
        <v>2</v>
      </c>
      <c r="B7" s="56" t="s">
        <v>18</v>
      </c>
      <c r="C7" s="52">
        <v>27</v>
      </c>
      <c r="D7" s="52">
        <v>27</v>
      </c>
      <c r="E7" s="53">
        <f t="shared" si="0"/>
        <v>54</v>
      </c>
      <c r="F7" s="52">
        <v>28</v>
      </c>
      <c r="G7" s="53">
        <f t="shared" si="1"/>
        <v>82</v>
      </c>
      <c r="H7" s="52">
        <v>33</v>
      </c>
      <c r="I7" s="53">
        <f t="shared" si="2"/>
        <v>115</v>
      </c>
      <c r="J7" s="52">
        <v>31</v>
      </c>
      <c r="K7" s="53">
        <f t="shared" si="3"/>
        <v>146</v>
      </c>
      <c r="L7" s="54">
        <f t="shared" si="4"/>
        <v>6</v>
      </c>
      <c r="M7" s="55">
        <f t="shared" si="5"/>
        <v>29.2</v>
      </c>
      <c r="N7" s="21"/>
      <c r="O7" s="29">
        <f t="shared" si="6"/>
        <v>60</v>
      </c>
      <c r="P7" s="30">
        <f t="shared" si="7"/>
        <v>58</v>
      </c>
      <c r="Q7" s="21"/>
      <c r="R7" s="21"/>
      <c r="S7" s="21"/>
      <c r="T7" s="21"/>
      <c r="U7" s="43">
        <f t="shared" si="8"/>
        <v>1</v>
      </c>
      <c r="V7" s="25">
        <f t="shared" si="9"/>
        <v>0</v>
      </c>
      <c r="W7" s="26">
        <f t="shared" si="10"/>
        <v>1</v>
      </c>
      <c r="X7" s="26">
        <f t="shared" si="11"/>
        <v>6</v>
      </c>
      <c r="Y7" s="31">
        <f t="shared" si="12"/>
        <v>6</v>
      </c>
      <c r="Z7" s="25">
        <f>IF($K7&gt;0,RANK(C7,($C7,$D7,$F7,$H7,$J7),1),0)</f>
        <v>1</v>
      </c>
      <c r="AA7" s="26">
        <f>IF($K7&gt;0,RANK(D7,($C7,$D7,$F7,$H7,$J7),1),0)</f>
        <v>1</v>
      </c>
      <c r="AB7" s="26">
        <f>IF($K7&gt;0,RANK(F7,($C7,$D7,$F7,$H7,$J7),1),0)</f>
        <v>3</v>
      </c>
      <c r="AC7" s="26">
        <f>IF($K7&gt;0,RANK(H7,($C7,$D7,$F7,$H7,$J7),1),0)</f>
        <v>5</v>
      </c>
      <c r="AD7" s="27">
        <f>IF($K7&gt;0,RANK(J7,($C7,$D7,$F7,$H7,$J7),1),0)</f>
        <v>4</v>
      </c>
      <c r="AE7" s="25">
        <f t="shared" si="13"/>
        <v>1</v>
      </c>
      <c r="AF7" s="26">
        <f t="shared" si="14"/>
        <v>2</v>
      </c>
      <c r="AG7" s="26">
        <f t="shared" si="15"/>
        <v>1</v>
      </c>
      <c r="AH7" s="26">
        <f t="shared" si="16"/>
        <v>1</v>
      </c>
      <c r="AI7" s="27">
        <f t="shared" si="17"/>
        <v>1</v>
      </c>
      <c r="AJ7" s="25">
        <f t="shared" si="18"/>
        <v>1</v>
      </c>
      <c r="AK7" s="26">
        <f t="shared" si="18"/>
        <v>2</v>
      </c>
      <c r="AL7" s="26">
        <f t="shared" si="18"/>
        <v>3</v>
      </c>
      <c r="AM7" s="26">
        <f t="shared" si="18"/>
        <v>5</v>
      </c>
      <c r="AN7" s="27">
        <f t="shared" si="18"/>
        <v>4</v>
      </c>
    </row>
    <row r="8" spans="1:40" ht="27.75" customHeight="1">
      <c r="A8" s="51">
        <v>3</v>
      </c>
      <c r="B8" s="56" t="s">
        <v>11</v>
      </c>
      <c r="C8" s="52">
        <v>30</v>
      </c>
      <c r="D8" s="52">
        <v>31</v>
      </c>
      <c r="E8" s="53">
        <f t="shared" si="0"/>
        <v>61</v>
      </c>
      <c r="F8" s="52">
        <v>35</v>
      </c>
      <c r="G8" s="53">
        <f t="shared" si="1"/>
        <v>96</v>
      </c>
      <c r="H8" s="52">
        <v>31</v>
      </c>
      <c r="I8" s="53">
        <f t="shared" si="2"/>
        <v>127</v>
      </c>
      <c r="J8" s="52">
        <v>29</v>
      </c>
      <c r="K8" s="53">
        <f t="shared" si="3"/>
        <v>156</v>
      </c>
      <c r="L8" s="54">
        <f t="shared" si="4"/>
        <v>6</v>
      </c>
      <c r="M8" s="55">
        <f t="shared" si="5"/>
        <v>31.2</v>
      </c>
      <c r="N8" s="21"/>
      <c r="O8" s="29">
        <f t="shared" si="6"/>
        <v>64</v>
      </c>
      <c r="P8" s="30">
        <f t="shared" si="7"/>
        <v>61</v>
      </c>
      <c r="Q8" s="49"/>
      <c r="R8" s="44"/>
      <c r="S8" s="21"/>
      <c r="T8" s="21"/>
      <c r="U8" s="43">
        <f t="shared" si="8"/>
        <v>1</v>
      </c>
      <c r="V8" s="25">
        <f t="shared" si="9"/>
        <v>1</v>
      </c>
      <c r="W8" s="26">
        <f t="shared" si="10"/>
        <v>5</v>
      </c>
      <c r="X8" s="26">
        <f t="shared" si="11"/>
        <v>5</v>
      </c>
      <c r="Y8" s="31">
        <f t="shared" si="12"/>
        <v>6</v>
      </c>
      <c r="Z8" s="25">
        <f>IF($K8&gt;0,RANK(C8,($C8,$D8,$F8,$H8,$J8),1),0)</f>
        <v>2</v>
      </c>
      <c r="AA8" s="26">
        <f>IF($K8&gt;0,RANK(D8,($C8,$D8,$F8,$H8,$J8),1),0)</f>
        <v>3</v>
      </c>
      <c r="AB8" s="26">
        <f>IF($K8&gt;0,RANK(F8,($C8,$D8,$F8,$H8,$J8),1),0)</f>
        <v>5</v>
      </c>
      <c r="AC8" s="26">
        <f>IF($K8&gt;0,RANK(H8,($C8,$D8,$F8,$H8,$J8),1),0)</f>
        <v>3</v>
      </c>
      <c r="AD8" s="27">
        <f>IF($K8&gt;0,RANK(J8,($C8,$D8,$F8,$H8,$J8),1),0)</f>
        <v>1</v>
      </c>
      <c r="AE8" s="25">
        <f t="shared" si="13"/>
        <v>1</v>
      </c>
      <c r="AF8" s="26">
        <f t="shared" si="14"/>
        <v>1</v>
      </c>
      <c r="AG8" s="26">
        <f t="shared" si="15"/>
        <v>1</v>
      </c>
      <c r="AH8" s="26">
        <f t="shared" si="16"/>
        <v>2</v>
      </c>
      <c r="AI8" s="27">
        <f t="shared" si="17"/>
        <v>1</v>
      </c>
      <c r="AJ8" s="25">
        <f t="shared" si="18"/>
        <v>2</v>
      </c>
      <c r="AK8" s="26">
        <f t="shared" si="18"/>
        <v>3</v>
      </c>
      <c r="AL8" s="26">
        <f t="shared" si="18"/>
        <v>5</v>
      </c>
      <c r="AM8" s="26">
        <f t="shared" si="18"/>
        <v>4</v>
      </c>
      <c r="AN8" s="27">
        <f t="shared" si="18"/>
        <v>1</v>
      </c>
    </row>
    <row r="9" spans="1:40" ht="27.75" customHeight="1">
      <c r="A9" s="51">
        <v>4</v>
      </c>
      <c r="B9" s="56" t="s">
        <v>17</v>
      </c>
      <c r="C9" s="52">
        <v>31</v>
      </c>
      <c r="D9" s="52">
        <v>31</v>
      </c>
      <c r="E9" s="53">
        <f t="shared" si="0"/>
        <v>62</v>
      </c>
      <c r="F9" s="52">
        <v>34</v>
      </c>
      <c r="G9" s="53">
        <f t="shared" si="1"/>
        <v>96</v>
      </c>
      <c r="H9" s="52">
        <v>35</v>
      </c>
      <c r="I9" s="53">
        <f t="shared" si="2"/>
        <v>131</v>
      </c>
      <c r="J9" s="52">
        <v>33</v>
      </c>
      <c r="K9" s="53">
        <f t="shared" si="3"/>
        <v>164</v>
      </c>
      <c r="L9" s="54">
        <f t="shared" si="4"/>
        <v>4</v>
      </c>
      <c r="M9" s="55">
        <f t="shared" si="5"/>
        <v>32.8</v>
      </c>
      <c r="N9" s="21"/>
      <c r="O9" s="29">
        <f t="shared" si="6"/>
        <v>66</v>
      </c>
      <c r="P9" s="30">
        <f t="shared" si="7"/>
        <v>65</v>
      </c>
      <c r="Q9" s="21"/>
      <c r="R9" s="21"/>
      <c r="S9" s="21"/>
      <c r="T9" s="21"/>
      <c r="U9" s="43">
        <f t="shared" si="8"/>
        <v>1</v>
      </c>
      <c r="V9" s="25">
        <f t="shared" si="9"/>
        <v>0</v>
      </c>
      <c r="W9" s="26">
        <f t="shared" si="10"/>
        <v>3</v>
      </c>
      <c r="X9" s="26">
        <f t="shared" si="11"/>
        <v>4</v>
      </c>
      <c r="Y9" s="31">
        <f t="shared" si="12"/>
        <v>4</v>
      </c>
      <c r="Z9" s="25">
        <f>IF($K9&gt;0,RANK(C9,($C9,$D9,$F9,$H9,$J9),1),0)</f>
        <v>1</v>
      </c>
      <c r="AA9" s="26">
        <f>IF($K9&gt;0,RANK(D9,($C9,$D9,$F9,$H9,$J9),1),0)</f>
        <v>1</v>
      </c>
      <c r="AB9" s="26">
        <f>IF($K9&gt;0,RANK(F9,($C9,$D9,$F9,$H9,$J9),1),0)</f>
        <v>4</v>
      </c>
      <c r="AC9" s="26">
        <f>IF($K9&gt;0,RANK(H9,($C9,$D9,$F9,$H9,$J9),1),0)</f>
        <v>5</v>
      </c>
      <c r="AD9" s="27">
        <f>IF($K9&gt;0,RANK(J9,($C9,$D9,$F9,$H9,$J9),1),0)</f>
        <v>3</v>
      </c>
      <c r="AE9" s="25">
        <f t="shared" si="13"/>
        <v>1</v>
      </c>
      <c r="AF9" s="26">
        <f t="shared" si="14"/>
        <v>2</v>
      </c>
      <c r="AG9" s="26">
        <f t="shared" si="15"/>
        <v>1</v>
      </c>
      <c r="AH9" s="26">
        <f t="shared" si="16"/>
        <v>1</v>
      </c>
      <c r="AI9" s="27">
        <f t="shared" si="17"/>
        <v>1</v>
      </c>
      <c r="AJ9" s="25">
        <f t="shared" si="18"/>
        <v>1</v>
      </c>
      <c r="AK9" s="26">
        <f t="shared" si="18"/>
        <v>2</v>
      </c>
      <c r="AL9" s="26">
        <f t="shared" si="18"/>
        <v>4</v>
      </c>
      <c r="AM9" s="26">
        <f t="shared" si="18"/>
        <v>5</v>
      </c>
      <c r="AN9" s="27">
        <f t="shared" si="18"/>
        <v>3</v>
      </c>
    </row>
    <row r="10" spans="1:40" ht="27.75" customHeight="1">
      <c r="A10" s="51">
        <v>5</v>
      </c>
      <c r="B10" s="56" t="s">
        <v>19</v>
      </c>
      <c r="C10" s="52">
        <v>40</v>
      </c>
      <c r="D10" s="52">
        <v>32</v>
      </c>
      <c r="E10" s="53">
        <f t="shared" si="0"/>
        <v>72</v>
      </c>
      <c r="F10" s="52">
        <v>33</v>
      </c>
      <c r="G10" s="53">
        <f t="shared" si="1"/>
        <v>105</v>
      </c>
      <c r="H10" s="52">
        <v>29</v>
      </c>
      <c r="I10" s="53">
        <f t="shared" si="2"/>
        <v>134</v>
      </c>
      <c r="J10" s="52">
        <v>30</v>
      </c>
      <c r="K10" s="53">
        <f t="shared" si="3"/>
        <v>164</v>
      </c>
      <c r="L10" s="54">
        <f t="shared" si="4"/>
        <v>11</v>
      </c>
      <c r="M10" s="55">
        <f t="shared" si="5"/>
        <v>32.8</v>
      </c>
      <c r="N10" s="21"/>
      <c r="O10" s="29">
        <f t="shared" si="6"/>
        <v>69</v>
      </c>
      <c r="P10" s="30">
        <f t="shared" si="7"/>
        <v>63</v>
      </c>
      <c r="Q10" s="21"/>
      <c r="R10" s="21"/>
      <c r="S10" s="21"/>
      <c r="T10" s="21"/>
      <c r="U10" s="43">
        <f t="shared" si="8"/>
        <v>1</v>
      </c>
      <c r="V10" s="25">
        <f t="shared" si="9"/>
        <v>8</v>
      </c>
      <c r="W10" s="26">
        <f t="shared" si="10"/>
        <v>8</v>
      </c>
      <c r="X10" s="26">
        <f t="shared" si="11"/>
        <v>11</v>
      </c>
      <c r="Y10" s="31">
        <f t="shared" si="12"/>
        <v>11</v>
      </c>
      <c r="Z10" s="25">
        <f>IF($K10&gt;0,RANK(C10,($C10,$D10,$F10,$H10,$J10),1),0)</f>
        <v>5</v>
      </c>
      <c r="AA10" s="26">
        <f>IF($K10&gt;0,RANK(D10,($C10,$D10,$F10,$H10,$J10),1),0)</f>
        <v>3</v>
      </c>
      <c r="AB10" s="26">
        <f>IF($K10&gt;0,RANK(F10,($C10,$D10,$F10,$H10,$J10),1),0)</f>
        <v>4</v>
      </c>
      <c r="AC10" s="26">
        <f>IF($K10&gt;0,RANK(H10,($C10,$D10,$F10,$H10,$J10),1),0)</f>
        <v>1</v>
      </c>
      <c r="AD10" s="27">
        <f>IF($K10&gt;0,RANK(J10,($C10,$D10,$F10,$H10,$J10),1),0)</f>
        <v>2</v>
      </c>
      <c r="AE10" s="25">
        <f t="shared" si="13"/>
        <v>1</v>
      </c>
      <c r="AF10" s="26">
        <f t="shared" si="14"/>
        <v>1</v>
      </c>
      <c r="AG10" s="26">
        <f t="shared" si="15"/>
        <v>1</v>
      </c>
      <c r="AH10" s="26">
        <f t="shared" si="16"/>
        <v>1</v>
      </c>
      <c r="AI10" s="27">
        <f t="shared" si="17"/>
        <v>1</v>
      </c>
      <c r="AJ10" s="25">
        <f t="shared" si="18"/>
        <v>5</v>
      </c>
      <c r="AK10" s="26">
        <f t="shared" si="18"/>
        <v>3</v>
      </c>
      <c r="AL10" s="26">
        <f t="shared" si="18"/>
        <v>4</v>
      </c>
      <c r="AM10" s="26">
        <f t="shared" si="18"/>
        <v>1</v>
      </c>
      <c r="AN10" s="27">
        <f t="shared" si="18"/>
        <v>2</v>
      </c>
    </row>
    <row r="11" spans="1:40" ht="27.75" customHeight="1">
      <c r="A11" s="51">
        <v>6</v>
      </c>
      <c r="B11" s="57" t="s">
        <v>57</v>
      </c>
      <c r="C11" s="52">
        <v>30</v>
      </c>
      <c r="D11" s="52">
        <v>33</v>
      </c>
      <c r="E11" s="53">
        <f t="shared" si="0"/>
        <v>63</v>
      </c>
      <c r="F11" s="52">
        <v>35</v>
      </c>
      <c r="G11" s="53">
        <f t="shared" si="1"/>
        <v>98</v>
      </c>
      <c r="H11" s="52">
        <v>31</v>
      </c>
      <c r="I11" s="53">
        <f t="shared" si="2"/>
        <v>129</v>
      </c>
      <c r="J11" s="52">
        <v>36</v>
      </c>
      <c r="K11" s="53">
        <f t="shared" si="3"/>
        <v>165</v>
      </c>
      <c r="L11" s="54">
        <f t="shared" si="4"/>
        <v>6</v>
      </c>
      <c r="M11" s="55">
        <f t="shared" si="5"/>
        <v>33</v>
      </c>
      <c r="N11" s="21"/>
      <c r="O11" s="29">
        <f t="shared" si="6"/>
        <v>66</v>
      </c>
      <c r="P11" s="30">
        <f t="shared" si="7"/>
        <v>66</v>
      </c>
      <c r="Q11" s="60"/>
      <c r="R11" s="44"/>
      <c r="S11" s="21"/>
      <c r="T11" s="21"/>
      <c r="U11" s="43">
        <f t="shared" si="8"/>
        <v>1</v>
      </c>
      <c r="V11" s="25">
        <f t="shared" si="9"/>
        <v>3</v>
      </c>
      <c r="W11" s="26">
        <f t="shared" si="10"/>
        <v>5</v>
      </c>
      <c r="X11" s="26">
        <f t="shared" si="11"/>
        <v>5</v>
      </c>
      <c r="Y11" s="31">
        <f t="shared" si="12"/>
        <v>6</v>
      </c>
      <c r="Z11" s="25">
        <f>IF($K11&gt;0,RANK(C11,($C11,$D11,$F11,$H11,$J11),1),0)</f>
        <v>1</v>
      </c>
      <c r="AA11" s="26">
        <f>IF($K11&gt;0,RANK(D11,($C11,$D11,$F11,$H11,$J11),1),0)</f>
        <v>3</v>
      </c>
      <c r="AB11" s="26">
        <f>IF($K11&gt;0,RANK(F11,($C11,$D11,$F11,$H11,$J11),1),0)</f>
        <v>4</v>
      </c>
      <c r="AC11" s="26">
        <f>IF($K11&gt;0,RANK(H11,($C11,$D11,$F11,$H11,$J11),1),0)</f>
        <v>2</v>
      </c>
      <c r="AD11" s="27">
        <f>IF($K11&gt;0,RANK(J11,($C11,$D11,$F11,$H11,$J11),1),0)</f>
        <v>5</v>
      </c>
      <c r="AE11" s="25">
        <f t="shared" si="13"/>
        <v>1</v>
      </c>
      <c r="AF11" s="26">
        <f t="shared" si="14"/>
        <v>1</v>
      </c>
      <c r="AG11" s="26">
        <f t="shared" si="15"/>
        <v>1</v>
      </c>
      <c r="AH11" s="26">
        <f t="shared" si="16"/>
        <v>1</v>
      </c>
      <c r="AI11" s="27">
        <f t="shared" si="17"/>
        <v>1</v>
      </c>
      <c r="AJ11" s="25">
        <f t="shared" si="18"/>
        <v>1</v>
      </c>
      <c r="AK11" s="26">
        <f t="shared" si="18"/>
        <v>3</v>
      </c>
      <c r="AL11" s="26">
        <f t="shared" si="18"/>
        <v>4</v>
      </c>
      <c r="AM11" s="26">
        <f t="shared" si="18"/>
        <v>2</v>
      </c>
      <c r="AN11" s="27">
        <f t="shared" si="18"/>
        <v>5</v>
      </c>
    </row>
    <row r="12" spans="1:40" ht="27.75" customHeight="1">
      <c r="A12" s="51">
        <v>7</v>
      </c>
      <c r="B12" s="56" t="s">
        <v>14</v>
      </c>
      <c r="C12" s="52">
        <v>33</v>
      </c>
      <c r="D12" s="52">
        <v>32</v>
      </c>
      <c r="E12" s="53">
        <f t="shared" si="0"/>
        <v>65</v>
      </c>
      <c r="F12" s="52">
        <v>32</v>
      </c>
      <c r="G12" s="53">
        <f t="shared" si="1"/>
        <v>97</v>
      </c>
      <c r="H12" s="52">
        <v>33</v>
      </c>
      <c r="I12" s="53">
        <f t="shared" si="2"/>
        <v>130</v>
      </c>
      <c r="J12" s="52">
        <v>36</v>
      </c>
      <c r="K12" s="53">
        <f t="shared" si="3"/>
        <v>166</v>
      </c>
      <c r="L12" s="54">
        <f t="shared" si="4"/>
        <v>4</v>
      </c>
      <c r="M12" s="55">
        <f t="shared" si="5"/>
        <v>33.2</v>
      </c>
      <c r="N12" s="21"/>
      <c r="O12" s="29">
        <f t="shared" si="6"/>
        <v>68</v>
      </c>
      <c r="P12" s="30">
        <f t="shared" si="7"/>
        <v>65</v>
      </c>
      <c r="Q12" s="61"/>
      <c r="R12" s="45"/>
      <c r="S12" s="45"/>
      <c r="T12" s="62"/>
      <c r="U12" s="43">
        <f t="shared" si="8"/>
        <v>1</v>
      </c>
      <c r="V12" s="25">
        <f t="shared" si="9"/>
        <v>1</v>
      </c>
      <c r="W12" s="26">
        <f t="shared" si="10"/>
        <v>1</v>
      </c>
      <c r="X12" s="26">
        <f t="shared" si="11"/>
        <v>1</v>
      </c>
      <c r="Y12" s="31">
        <f t="shared" si="12"/>
        <v>4</v>
      </c>
      <c r="Z12" s="25">
        <f>IF($K12&gt;0,RANK(C12,($C12,$D12,$F12,$H12,$J12),1),0)</f>
        <v>3</v>
      </c>
      <c r="AA12" s="26">
        <f>IF($K12&gt;0,RANK(D12,($C12,$D12,$F12,$H12,$J12),1),0)</f>
        <v>1</v>
      </c>
      <c r="AB12" s="26">
        <f>IF($K12&gt;0,RANK(F12,($C12,$D12,$F12,$H12,$J12),1),0)</f>
        <v>1</v>
      </c>
      <c r="AC12" s="26">
        <f>IF($K12&gt;0,RANK(H12,($C12,$D12,$F12,$H12,$J12),1),0)</f>
        <v>3</v>
      </c>
      <c r="AD12" s="27">
        <f>IF($K12&gt;0,RANK(J12,($C12,$D12,$F12,$H12,$J12),1),0)</f>
        <v>5</v>
      </c>
      <c r="AE12" s="25">
        <f t="shared" si="13"/>
        <v>1</v>
      </c>
      <c r="AF12" s="26">
        <f t="shared" si="14"/>
        <v>1</v>
      </c>
      <c r="AG12" s="26">
        <f t="shared" si="15"/>
        <v>2</v>
      </c>
      <c r="AH12" s="26">
        <f t="shared" si="16"/>
        <v>2</v>
      </c>
      <c r="AI12" s="27">
        <f t="shared" si="17"/>
        <v>1</v>
      </c>
      <c r="AJ12" s="25">
        <f t="shared" si="18"/>
        <v>3</v>
      </c>
      <c r="AK12" s="26">
        <f t="shared" si="18"/>
        <v>1</v>
      </c>
      <c r="AL12" s="26">
        <f t="shared" si="18"/>
        <v>2</v>
      </c>
      <c r="AM12" s="26">
        <f t="shared" si="18"/>
        <v>4</v>
      </c>
      <c r="AN12" s="27">
        <f t="shared" si="18"/>
        <v>5</v>
      </c>
    </row>
    <row r="13" spans="1:40" ht="27.75" customHeight="1">
      <c r="A13" s="51">
        <v>8</v>
      </c>
      <c r="B13" s="56" t="s">
        <v>50</v>
      </c>
      <c r="C13" s="52">
        <v>31</v>
      </c>
      <c r="D13" s="52">
        <v>31</v>
      </c>
      <c r="E13" s="53">
        <f t="shared" si="0"/>
        <v>62</v>
      </c>
      <c r="F13" s="52">
        <v>36</v>
      </c>
      <c r="G13" s="53">
        <f t="shared" si="1"/>
        <v>98</v>
      </c>
      <c r="H13" s="52">
        <v>38</v>
      </c>
      <c r="I13" s="53">
        <f t="shared" si="2"/>
        <v>136</v>
      </c>
      <c r="J13" s="52">
        <v>30</v>
      </c>
      <c r="K13" s="53">
        <f t="shared" si="3"/>
        <v>166</v>
      </c>
      <c r="L13" s="54">
        <f t="shared" si="4"/>
        <v>8</v>
      </c>
      <c r="M13" s="55">
        <f t="shared" si="5"/>
        <v>33.2</v>
      </c>
      <c r="N13" s="21"/>
      <c r="O13" s="29">
        <f t="shared" si="6"/>
        <v>68</v>
      </c>
      <c r="P13" s="30">
        <f t="shared" si="7"/>
        <v>67</v>
      </c>
      <c r="Q13" s="21"/>
      <c r="R13" s="21"/>
      <c r="S13" s="21"/>
      <c r="T13" s="21"/>
      <c r="U13" s="43">
        <f t="shared" si="8"/>
        <v>1</v>
      </c>
      <c r="V13" s="25">
        <f t="shared" si="9"/>
        <v>0</v>
      </c>
      <c r="W13" s="26">
        <f t="shared" si="10"/>
        <v>5</v>
      </c>
      <c r="X13" s="26">
        <f t="shared" si="11"/>
        <v>7</v>
      </c>
      <c r="Y13" s="31">
        <f t="shared" si="12"/>
        <v>8</v>
      </c>
      <c r="Z13" s="25">
        <f>IF($K13&gt;0,RANK(C13,($C13,$D13,$F13,$H13,$J13),1),0)</f>
        <v>2</v>
      </c>
      <c r="AA13" s="26">
        <f>IF($K13&gt;0,RANK(D13,($C13,$D13,$F13,$H13,$J13),1),0)</f>
        <v>2</v>
      </c>
      <c r="AB13" s="26">
        <f>IF($K13&gt;0,RANK(F13,($C13,$D13,$F13,$H13,$J13),1),0)</f>
        <v>4</v>
      </c>
      <c r="AC13" s="26">
        <f>IF($K13&gt;0,RANK(H13,($C13,$D13,$F13,$H13,$J13),1),0)</f>
        <v>5</v>
      </c>
      <c r="AD13" s="27">
        <f>IF($K13&gt;0,RANK(J13,($C13,$D13,$F13,$H13,$J13),1),0)</f>
        <v>1</v>
      </c>
      <c r="AE13" s="25">
        <f t="shared" si="13"/>
        <v>1</v>
      </c>
      <c r="AF13" s="26">
        <f t="shared" si="14"/>
        <v>2</v>
      </c>
      <c r="AG13" s="26">
        <f t="shared" si="15"/>
        <v>1</v>
      </c>
      <c r="AH13" s="26">
        <f t="shared" si="16"/>
        <v>1</v>
      </c>
      <c r="AI13" s="27">
        <f t="shared" si="17"/>
        <v>1</v>
      </c>
      <c r="AJ13" s="25">
        <f t="shared" si="18"/>
        <v>2</v>
      </c>
      <c r="AK13" s="26">
        <f t="shared" si="18"/>
        <v>3</v>
      </c>
      <c r="AL13" s="26">
        <f t="shared" si="18"/>
        <v>4</v>
      </c>
      <c r="AM13" s="26">
        <f t="shared" si="18"/>
        <v>5</v>
      </c>
      <c r="AN13" s="27">
        <f t="shared" si="18"/>
        <v>1</v>
      </c>
    </row>
    <row r="14" spans="1:40" ht="27.75" customHeight="1">
      <c r="A14" s="51">
        <v>9</v>
      </c>
      <c r="B14" s="57" t="s">
        <v>20</v>
      </c>
      <c r="C14" s="52">
        <v>36</v>
      </c>
      <c r="D14" s="52">
        <v>38</v>
      </c>
      <c r="E14" s="53">
        <f t="shared" si="0"/>
        <v>74</v>
      </c>
      <c r="F14" s="52">
        <v>32</v>
      </c>
      <c r="G14" s="53">
        <f t="shared" si="1"/>
        <v>106</v>
      </c>
      <c r="H14" s="52">
        <v>33</v>
      </c>
      <c r="I14" s="53">
        <f t="shared" si="2"/>
        <v>139</v>
      </c>
      <c r="J14" s="52">
        <v>28</v>
      </c>
      <c r="K14" s="53">
        <f t="shared" si="3"/>
        <v>167</v>
      </c>
      <c r="L14" s="54">
        <f t="shared" si="4"/>
        <v>10</v>
      </c>
      <c r="M14" s="55">
        <f t="shared" si="5"/>
        <v>33.4</v>
      </c>
      <c r="N14" s="21"/>
      <c r="O14" s="29">
        <f t="shared" si="6"/>
        <v>66</v>
      </c>
      <c r="P14" s="30">
        <f t="shared" si="7"/>
        <v>68</v>
      </c>
      <c r="Q14" s="21"/>
      <c r="R14" s="21"/>
      <c r="S14" s="21"/>
      <c r="T14" s="21"/>
      <c r="U14" s="43">
        <f t="shared" si="8"/>
        <v>1</v>
      </c>
      <c r="V14" s="25">
        <f t="shared" si="9"/>
        <v>2</v>
      </c>
      <c r="W14" s="26">
        <f t="shared" si="10"/>
        <v>6</v>
      </c>
      <c r="X14" s="26">
        <f t="shared" si="11"/>
        <v>6</v>
      </c>
      <c r="Y14" s="31">
        <f t="shared" si="12"/>
        <v>10</v>
      </c>
      <c r="Z14" s="25">
        <f>IF($K14&gt;0,RANK(C14,($C14,$D14,$F14,$H14,$J14),1),0)</f>
        <v>4</v>
      </c>
      <c r="AA14" s="26">
        <f>IF($K14&gt;0,RANK(D14,($C14,$D14,$F14,$H14,$J14),1),0)</f>
        <v>5</v>
      </c>
      <c r="AB14" s="26">
        <f>IF($K14&gt;0,RANK(F14,($C14,$D14,$F14,$H14,$J14),1),0)</f>
        <v>2</v>
      </c>
      <c r="AC14" s="26">
        <f>IF($K14&gt;0,RANK(H14,($C14,$D14,$F14,$H14,$J14),1),0)</f>
        <v>3</v>
      </c>
      <c r="AD14" s="27">
        <f>IF($K14&gt;0,RANK(J14,($C14,$D14,$F14,$H14,$J14),1),0)</f>
        <v>1</v>
      </c>
      <c r="AE14" s="25">
        <f t="shared" si="13"/>
        <v>1</v>
      </c>
      <c r="AF14" s="26">
        <f t="shared" si="14"/>
        <v>1</v>
      </c>
      <c r="AG14" s="26">
        <f t="shared" si="15"/>
        <v>1</v>
      </c>
      <c r="AH14" s="26">
        <f t="shared" si="16"/>
        <v>1</v>
      </c>
      <c r="AI14" s="27">
        <f t="shared" si="17"/>
        <v>1</v>
      </c>
      <c r="AJ14" s="25">
        <f t="shared" si="18"/>
        <v>4</v>
      </c>
      <c r="AK14" s="26">
        <f t="shared" si="18"/>
        <v>5</v>
      </c>
      <c r="AL14" s="26">
        <f t="shared" si="18"/>
        <v>2</v>
      </c>
      <c r="AM14" s="26">
        <f t="shared" si="18"/>
        <v>3</v>
      </c>
      <c r="AN14" s="27">
        <f t="shared" si="18"/>
        <v>1</v>
      </c>
    </row>
    <row r="15" spans="1:40" ht="27.75" customHeight="1">
      <c r="A15" s="51">
        <v>10</v>
      </c>
      <c r="B15" s="57" t="s">
        <v>22</v>
      </c>
      <c r="C15" s="52">
        <v>30</v>
      </c>
      <c r="D15" s="52">
        <v>37</v>
      </c>
      <c r="E15" s="53">
        <f t="shared" si="0"/>
        <v>67</v>
      </c>
      <c r="F15" s="52">
        <v>32</v>
      </c>
      <c r="G15" s="53">
        <f t="shared" si="1"/>
        <v>99</v>
      </c>
      <c r="H15" s="52">
        <v>37</v>
      </c>
      <c r="I15" s="53">
        <f t="shared" si="2"/>
        <v>136</v>
      </c>
      <c r="J15" s="52">
        <v>32</v>
      </c>
      <c r="K15" s="53">
        <f t="shared" si="3"/>
        <v>168</v>
      </c>
      <c r="L15" s="54">
        <f t="shared" si="4"/>
        <v>7</v>
      </c>
      <c r="M15" s="55">
        <f t="shared" si="5"/>
        <v>33.6</v>
      </c>
      <c r="N15" s="21"/>
      <c r="O15" s="29">
        <f t="shared" si="6"/>
        <v>67</v>
      </c>
      <c r="P15" s="30">
        <f t="shared" si="7"/>
        <v>69</v>
      </c>
      <c r="Q15" s="45"/>
      <c r="R15" s="44"/>
      <c r="S15" s="21"/>
      <c r="T15" s="21"/>
      <c r="U15" s="43">
        <f t="shared" si="8"/>
        <v>1</v>
      </c>
      <c r="V15" s="25">
        <f t="shared" si="9"/>
        <v>7</v>
      </c>
      <c r="W15" s="26">
        <f t="shared" si="10"/>
        <v>7</v>
      </c>
      <c r="X15" s="26">
        <f t="shared" si="11"/>
        <v>7</v>
      </c>
      <c r="Y15" s="31">
        <f t="shared" si="12"/>
        <v>7</v>
      </c>
      <c r="Z15" s="25">
        <f>IF($K15&gt;0,RANK(C15,($C15,$D15,$F15,$H15,$J15),1),0)</f>
        <v>1</v>
      </c>
      <c r="AA15" s="26">
        <f>IF($K15&gt;0,RANK(D15,($C15,$D15,$F15,$H15,$J15),1),0)</f>
        <v>4</v>
      </c>
      <c r="AB15" s="26">
        <f>IF($K15&gt;0,RANK(F15,($C15,$D15,$F15,$H15,$J15),1),0)</f>
        <v>2</v>
      </c>
      <c r="AC15" s="26">
        <f>IF($K15&gt;0,RANK(H15,($C15,$D15,$F15,$H15,$J15),1),0)</f>
        <v>4</v>
      </c>
      <c r="AD15" s="27">
        <f>IF($K15&gt;0,RANK(J15,($C15,$D15,$F15,$H15,$J15),1),0)</f>
        <v>2</v>
      </c>
      <c r="AE15" s="25">
        <f t="shared" si="13"/>
        <v>1</v>
      </c>
      <c r="AF15" s="26">
        <f t="shared" si="14"/>
        <v>1</v>
      </c>
      <c r="AG15" s="26">
        <f t="shared" si="15"/>
        <v>1</v>
      </c>
      <c r="AH15" s="26">
        <f t="shared" si="16"/>
        <v>2</v>
      </c>
      <c r="AI15" s="27">
        <f t="shared" si="17"/>
        <v>2</v>
      </c>
      <c r="AJ15" s="25">
        <f t="shared" si="18"/>
        <v>1</v>
      </c>
      <c r="AK15" s="26">
        <f t="shared" si="18"/>
        <v>4</v>
      </c>
      <c r="AL15" s="26">
        <f t="shared" si="18"/>
        <v>2</v>
      </c>
      <c r="AM15" s="26">
        <f t="shared" si="18"/>
        <v>5</v>
      </c>
      <c r="AN15" s="27">
        <f t="shared" si="18"/>
        <v>3</v>
      </c>
    </row>
    <row r="16" spans="1:40" ht="27.75" customHeight="1">
      <c r="A16" s="51">
        <v>11</v>
      </c>
      <c r="B16" s="56" t="s">
        <v>58</v>
      </c>
      <c r="C16" s="52">
        <v>32</v>
      </c>
      <c r="D16" s="52">
        <v>35</v>
      </c>
      <c r="E16" s="53">
        <f t="shared" si="0"/>
        <v>67</v>
      </c>
      <c r="F16" s="52">
        <v>38</v>
      </c>
      <c r="G16" s="53">
        <f t="shared" si="1"/>
        <v>105</v>
      </c>
      <c r="H16" s="52">
        <v>31</v>
      </c>
      <c r="I16" s="53">
        <f t="shared" si="2"/>
        <v>136</v>
      </c>
      <c r="J16" s="52">
        <v>32</v>
      </c>
      <c r="K16" s="53">
        <f t="shared" si="3"/>
        <v>168</v>
      </c>
      <c r="L16" s="54">
        <f t="shared" si="4"/>
        <v>7</v>
      </c>
      <c r="M16" s="55">
        <f t="shared" si="5"/>
        <v>33.6</v>
      </c>
      <c r="N16" s="21"/>
      <c r="O16" s="29">
        <f t="shared" si="6"/>
        <v>69</v>
      </c>
      <c r="P16" s="30">
        <f t="shared" si="7"/>
        <v>67</v>
      </c>
      <c r="Q16" s="21"/>
      <c r="R16" s="21"/>
      <c r="S16" s="21"/>
      <c r="T16" s="21"/>
      <c r="U16" s="43">
        <f t="shared" si="8"/>
        <v>1</v>
      </c>
      <c r="V16" s="25">
        <f t="shared" si="9"/>
        <v>3</v>
      </c>
      <c r="W16" s="26">
        <f t="shared" si="10"/>
        <v>6</v>
      </c>
      <c r="X16" s="26">
        <f t="shared" si="11"/>
        <v>7</v>
      </c>
      <c r="Y16" s="31">
        <f t="shared" si="12"/>
        <v>7</v>
      </c>
      <c r="Z16" s="25">
        <f>IF($K16&gt;0,RANK(C16,($C16,$D16,$F16,$H16,$J16),1),0)</f>
        <v>2</v>
      </c>
      <c r="AA16" s="26">
        <f>IF($K16&gt;0,RANK(D16,($C16,$D16,$F16,$H16,$J16),1),0)</f>
        <v>4</v>
      </c>
      <c r="AB16" s="26">
        <f>IF($K16&gt;0,RANK(F16,($C16,$D16,$F16,$H16,$J16),1),0)</f>
        <v>5</v>
      </c>
      <c r="AC16" s="26">
        <f>IF($K16&gt;0,RANK(H16,($C16,$D16,$F16,$H16,$J16),1),0)</f>
        <v>1</v>
      </c>
      <c r="AD16" s="27">
        <f>IF($K16&gt;0,RANK(J16,($C16,$D16,$F16,$H16,$J16),1),0)</f>
        <v>2</v>
      </c>
      <c r="AE16" s="25">
        <f t="shared" si="13"/>
        <v>1</v>
      </c>
      <c r="AF16" s="26">
        <f t="shared" si="14"/>
        <v>1</v>
      </c>
      <c r="AG16" s="26">
        <f t="shared" si="15"/>
        <v>1</v>
      </c>
      <c r="AH16" s="26">
        <f t="shared" si="16"/>
        <v>1</v>
      </c>
      <c r="AI16" s="27">
        <f t="shared" si="17"/>
        <v>2</v>
      </c>
      <c r="AJ16" s="25">
        <f t="shared" si="18"/>
        <v>2</v>
      </c>
      <c r="AK16" s="26">
        <f t="shared" si="18"/>
        <v>4</v>
      </c>
      <c r="AL16" s="26">
        <f t="shared" si="18"/>
        <v>5</v>
      </c>
      <c r="AM16" s="26">
        <f t="shared" si="18"/>
        <v>1</v>
      </c>
      <c r="AN16" s="27">
        <f t="shared" si="18"/>
        <v>3</v>
      </c>
    </row>
    <row r="17" spans="1:40" ht="27.75" customHeight="1">
      <c r="A17" s="51">
        <v>12</v>
      </c>
      <c r="B17" s="56" t="s">
        <v>47</v>
      </c>
      <c r="C17" s="52">
        <v>35</v>
      </c>
      <c r="D17" s="52">
        <v>32</v>
      </c>
      <c r="E17" s="53">
        <f t="shared" si="0"/>
        <v>67</v>
      </c>
      <c r="F17" s="52">
        <v>32</v>
      </c>
      <c r="G17" s="53">
        <f t="shared" si="1"/>
        <v>99</v>
      </c>
      <c r="H17" s="52">
        <v>34</v>
      </c>
      <c r="I17" s="53">
        <f t="shared" si="2"/>
        <v>133</v>
      </c>
      <c r="J17" s="52">
        <v>36</v>
      </c>
      <c r="K17" s="53">
        <f t="shared" si="3"/>
        <v>169</v>
      </c>
      <c r="L17" s="54">
        <f t="shared" si="4"/>
        <v>4</v>
      </c>
      <c r="M17" s="55">
        <f t="shared" si="5"/>
        <v>33.8</v>
      </c>
      <c r="N17" s="21"/>
      <c r="O17" s="29">
        <f t="shared" si="6"/>
        <v>68</v>
      </c>
      <c r="P17" s="30">
        <f t="shared" si="7"/>
        <v>67</v>
      </c>
      <c r="Q17" s="21"/>
      <c r="R17" s="21"/>
      <c r="S17" s="21"/>
      <c r="T17" s="21"/>
      <c r="U17" s="43">
        <f t="shared" si="8"/>
        <v>1</v>
      </c>
      <c r="V17" s="25">
        <f t="shared" si="9"/>
        <v>3</v>
      </c>
      <c r="W17" s="26">
        <f t="shared" si="10"/>
        <v>3</v>
      </c>
      <c r="X17" s="26">
        <f t="shared" si="11"/>
        <v>3</v>
      </c>
      <c r="Y17" s="31">
        <f t="shared" si="12"/>
        <v>4</v>
      </c>
      <c r="Z17" s="25">
        <f>IF($K17&gt;0,RANK(C17,($C17,$D17,$F17,$H17,$J17),1),0)</f>
        <v>4</v>
      </c>
      <c r="AA17" s="26">
        <f>IF($K17&gt;0,RANK(D17,($C17,$D17,$F17,$H17,$J17),1),0)</f>
        <v>1</v>
      </c>
      <c r="AB17" s="26">
        <f>IF($K17&gt;0,RANK(F17,($C17,$D17,$F17,$H17,$J17),1),0)</f>
        <v>1</v>
      </c>
      <c r="AC17" s="26">
        <f>IF($K17&gt;0,RANK(H17,($C17,$D17,$F17,$H17,$J17),1),0)</f>
        <v>3</v>
      </c>
      <c r="AD17" s="27">
        <f>IF($K17&gt;0,RANK(J17,($C17,$D17,$F17,$H17,$J17),1),0)</f>
        <v>5</v>
      </c>
      <c r="AE17" s="25">
        <f t="shared" si="13"/>
        <v>1</v>
      </c>
      <c r="AF17" s="26">
        <f t="shared" si="14"/>
        <v>1</v>
      </c>
      <c r="AG17" s="26">
        <f t="shared" si="15"/>
        <v>2</v>
      </c>
      <c r="AH17" s="26">
        <f t="shared" si="16"/>
        <v>1</v>
      </c>
      <c r="AI17" s="27">
        <f t="shared" si="17"/>
        <v>1</v>
      </c>
      <c r="AJ17" s="25">
        <f t="shared" si="18"/>
        <v>4</v>
      </c>
      <c r="AK17" s="26">
        <f t="shared" si="18"/>
        <v>1</v>
      </c>
      <c r="AL17" s="26">
        <f t="shared" si="18"/>
        <v>2</v>
      </c>
      <c r="AM17" s="26">
        <f t="shared" si="18"/>
        <v>3</v>
      </c>
      <c r="AN17" s="27">
        <f t="shared" si="18"/>
        <v>5</v>
      </c>
    </row>
    <row r="18" spans="1:40" ht="27.75" customHeight="1">
      <c r="A18" s="51">
        <v>13</v>
      </c>
      <c r="B18" s="56" t="s">
        <v>52</v>
      </c>
      <c r="C18" s="52">
        <v>32</v>
      </c>
      <c r="D18" s="52">
        <v>30</v>
      </c>
      <c r="E18" s="53">
        <f t="shared" si="0"/>
        <v>62</v>
      </c>
      <c r="F18" s="52">
        <v>39</v>
      </c>
      <c r="G18" s="53">
        <f t="shared" si="1"/>
        <v>101</v>
      </c>
      <c r="H18" s="52">
        <v>33</v>
      </c>
      <c r="I18" s="53">
        <f t="shared" si="2"/>
        <v>134</v>
      </c>
      <c r="J18" s="52">
        <v>36</v>
      </c>
      <c r="K18" s="53">
        <f t="shared" si="3"/>
        <v>170</v>
      </c>
      <c r="L18" s="54">
        <f t="shared" si="4"/>
        <v>9</v>
      </c>
      <c r="M18" s="55">
        <f t="shared" si="5"/>
        <v>34</v>
      </c>
      <c r="N18" s="21"/>
      <c r="O18" s="29">
        <f t="shared" si="6"/>
        <v>69</v>
      </c>
      <c r="P18" s="30">
        <f t="shared" si="7"/>
        <v>68</v>
      </c>
      <c r="R18" s="45"/>
      <c r="S18" s="21"/>
      <c r="T18" s="21"/>
      <c r="U18" s="43">
        <f t="shared" si="8"/>
        <v>1</v>
      </c>
      <c r="V18" s="25">
        <f t="shared" si="9"/>
        <v>2</v>
      </c>
      <c r="W18" s="26">
        <f t="shared" si="10"/>
        <v>9</v>
      </c>
      <c r="X18" s="26">
        <f t="shared" si="11"/>
        <v>9</v>
      </c>
      <c r="Y18" s="31">
        <f t="shared" si="12"/>
        <v>9</v>
      </c>
      <c r="Z18" s="25">
        <f>IF($K18&gt;0,RANK(C18,($C18,$D18,$F18,$H18,$J18),1),0)</f>
        <v>2</v>
      </c>
      <c r="AA18" s="26">
        <f>IF($K18&gt;0,RANK(D18,($C18,$D18,$F18,$H18,$J18),1),0)</f>
        <v>1</v>
      </c>
      <c r="AB18" s="26">
        <f>IF($K18&gt;0,RANK(F18,($C18,$D18,$F18,$H18,$J18),1),0)</f>
        <v>5</v>
      </c>
      <c r="AC18" s="26">
        <f>IF($K18&gt;0,RANK(H18,($C18,$D18,$F18,$H18,$J18),1),0)</f>
        <v>3</v>
      </c>
      <c r="AD18" s="27">
        <f>IF($K18&gt;0,RANK(J18,($C18,$D18,$F18,$H18,$J18),1),0)</f>
        <v>4</v>
      </c>
      <c r="AE18" s="25">
        <f t="shared" si="13"/>
        <v>1</v>
      </c>
      <c r="AF18" s="26">
        <f t="shared" si="14"/>
        <v>1</v>
      </c>
      <c r="AG18" s="26">
        <f t="shared" si="15"/>
        <v>1</v>
      </c>
      <c r="AH18" s="26">
        <f t="shared" si="16"/>
        <v>1</v>
      </c>
      <c r="AI18" s="27">
        <f t="shared" si="17"/>
        <v>1</v>
      </c>
      <c r="AJ18" s="25">
        <f t="shared" si="18"/>
        <v>2</v>
      </c>
      <c r="AK18" s="26">
        <f t="shared" si="18"/>
        <v>1</v>
      </c>
      <c r="AL18" s="26">
        <f t="shared" si="18"/>
        <v>5</v>
      </c>
      <c r="AM18" s="26">
        <f t="shared" si="18"/>
        <v>3</v>
      </c>
      <c r="AN18" s="27">
        <f t="shared" si="18"/>
        <v>4</v>
      </c>
    </row>
    <row r="19" spans="1:40" ht="27.75" customHeight="1">
      <c r="A19" s="51">
        <v>14</v>
      </c>
      <c r="B19" s="56" t="s">
        <v>48</v>
      </c>
      <c r="C19" s="52">
        <v>34</v>
      </c>
      <c r="D19" s="52">
        <v>36</v>
      </c>
      <c r="E19" s="53">
        <f t="shared" si="0"/>
        <v>70</v>
      </c>
      <c r="F19" s="52">
        <v>38</v>
      </c>
      <c r="G19" s="53">
        <f t="shared" si="1"/>
        <v>108</v>
      </c>
      <c r="H19" s="52">
        <v>33</v>
      </c>
      <c r="I19" s="53">
        <f t="shared" si="2"/>
        <v>141</v>
      </c>
      <c r="J19" s="52">
        <v>31</v>
      </c>
      <c r="K19" s="53">
        <f t="shared" si="3"/>
        <v>172</v>
      </c>
      <c r="L19" s="54">
        <f t="shared" si="4"/>
        <v>7</v>
      </c>
      <c r="M19" s="55">
        <f t="shared" si="5"/>
        <v>34.4</v>
      </c>
      <c r="N19" s="21"/>
      <c r="O19" s="29">
        <f t="shared" si="6"/>
        <v>69</v>
      </c>
      <c r="P19" s="30">
        <f t="shared" si="7"/>
        <v>69</v>
      </c>
      <c r="Q19" s="49"/>
      <c r="R19" s="44"/>
      <c r="S19" s="21"/>
      <c r="T19" s="21"/>
      <c r="U19" s="43">
        <f t="shared" si="8"/>
        <v>1</v>
      </c>
      <c r="V19" s="25">
        <f t="shared" si="9"/>
        <v>2</v>
      </c>
      <c r="W19" s="26">
        <f t="shared" si="10"/>
        <v>4</v>
      </c>
      <c r="X19" s="26">
        <f t="shared" si="11"/>
        <v>5</v>
      </c>
      <c r="Y19" s="31">
        <f t="shared" si="12"/>
        <v>7</v>
      </c>
      <c r="Z19" s="25">
        <f>IF($K19&gt;0,RANK(C19,($C19,$D19,$F19,$H19,$J19),1),0)</f>
        <v>3</v>
      </c>
      <c r="AA19" s="26">
        <f>IF($K19&gt;0,RANK(D19,($C19,$D19,$F19,$H19,$J19),1),0)</f>
        <v>4</v>
      </c>
      <c r="AB19" s="26">
        <f>IF($K19&gt;0,RANK(F19,($C19,$D19,$F19,$H19,$J19),1),0)</f>
        <v>5</v>
      </c>
      <c r="AC19" s="26">
        <f>IF($K19&gt;0,RANK(H19,($C19,$D19,$F19,$H19,$J19),1),0)</f>
        <v>2</v>
      </c>
      <c r="AD19" s="27">
        <f>IF($K19&gt;0,RANK(J19,($C19,$D19,$F19,$H19,$J19),1),0)</f>
        <v>1</v>
      </c>
      <c r="AE19" s="25">
        <f t="shared" si="13"/>
        <v>1</v>
      </c>
      <c r="AF19" s="26">
        <f t="shared" si="14"/>
        <v>1</v>
      </c>
      <c r="AG19" s="26">
        <f t="shared" si="15"/>
        <v>1</v>
      </c>
      <c r="AH19" s="26">
        <f t="shared" si="16"/>
        <v>1</v>
      </c>
      <c r="AI19" s="27">
        <f t="shared" si="17"/>
        <v>1</v>
      </c>
      <c r="AJ19" s="25">
        <f t="shared" si="18"/>
        <v>3</v>
      </c>
      <c r="AK19" s="26">
        <f t="shared" si="18"/>
        <v>4</v>
      </c>
      <c r="AL19" s="26">
        <f t="shared" si="18"/>
        <v>5</v>
      </c>
      <c r="AM19" s="26">
        <f t="shared" si="18"/>
        <v>2</v>
      </c>
      <c r="AN19" s="27">
        <f t="shared" si="18"/>
        <v>1</v>
      </c>
    </row>
    <row r="20" spans="1:40" ht="27.75" customHeight="1">
      <c r="A20" s="51">
        <v>15</v>
      </c>
      <c r="B20" s="56" t="s">
        <v>53</v>
      </c>
      <c r="C20" s="52">
        <v>36</v>
      </c>
      <c r="D20" s="52">
        <v>38</v>
      </c>
      <c r="E20" s="53">
        <f t="shared" si="0"/>
        <v>74</v>
      </c>
      <c r="F20" s="52">
        <v>37</v>
      </c>
      <c r="G20" s="53">
        <f t="shared" si="1"/>
        <v>111</v>
      </c>
      <c r="H20" s="52">
        <v>38</v>
      </c>
      <c r="I20" s="53">
        <f t="shared" si="2"/>
        <v>149</v>
      </c>
      <c r="J20" s="52">
        <v>34</v>
      </c>
      <c r="K20" s="53">
        <f t="shared" si="3"/>
        <v>183</v>
      </c>
      <c r="L20" s="54">
        <f t="shared" si="4"/>
        <v>4</v>
      </c>
      <c r="M20" s="55">
        <f t="shared" si="5"/>
        <v>36.6</v>
      </c>
      <c r="N20" s="21"/>
      <c r="O20" s="29">
        <f t="shared" si="6"/>
        <v>72</v>
      </c>
      <c r="P20" s="30">
        <f t="shared" si="7"/>
        <v>74</v>
      </c>
      <c r="R20" s="45"/>
      <c r="S20" s="21"/>
      <c r="T20" s="21"/>
      <c r="U20" s="43">
        <f t="shared" si="8"/>
        <v>1</v>
      </c>
      <c r="V20" s="25">
        <f t="shared" si="9"/>
        <v>2</v>
      </c>
      <c r="W20" s="26">
        <f t="shared" si="10"/>
        <v>2</v>
      </c>
      <c r="X20" s="26">
        <f t="shared" si="11"/>
        <v>2</v>
      </c>
      <c r="Y20" s="31">
        <f t="shared" si="12"/>
        <v>4</v>
      </c>
      <c r="Z20" s="25">
        <f>IF($K20&gt;0,RANK(C20,($C20,$D20,$F20,$H20,$J20),1),0)</f>
        <v>2</v>
      </c>
      <c r="AA20" s="26">
        <f>IF($K20&gt;0,RANK(D20,($C20,$D20,$F20,$H20,$J20),1),0)</f>
        <v>4</v>
      </c>
      <c r="AB20" s="26">
        <f>IF($K20&gt;0,RANK(F20,($C20,$D20,$F20,$H20,$J20),1),0)</f>
        <v>3</v>
      </c>
      <c r="AC20" s="26">
        <f>IF($K20&gt;0,RANK(H20,($C20,$D20,$F20,$H20,$J20),1),0)</f>
        <v>4</v>
      </c>
      <c r="AD20" s="27">
        <f>IF($K20&gt;0,RANK(J20,($C20,$D20,$F20,$H20,$J20),1),0)</f>
        <v>1</v>
      </c>
      <c r="AE20" s="25">
        <f t="shared" si="13"/>
        <v>1</v>
      </c>
      <c r="AF20" s="26">
        <f t="shared" si="14"/>
        <v>1</v>
      </c>
      <c r="AG20" s="26">
        <f t="shared" si="15"/>
        <v>1</v>
      </c>
      <c r="AH20" s="26">
        <f t="shared" si="16"/>
        <v>2</v>
      </c>
      <c r="AI20" s="27">
        <f t="shared" si="17"/>
        <v>1</v>
      </c>
      <c r="AJ20" s="25">
        <f t="shared" si="18"/>
        <v>2</v>
      </c>
      <c r="AK20" s="26">
        <f t="shared" si="18"/>
        <v>4</v>
      </c>
      <c r="AL20" s="26">
        <f t="shared" si="18"/>
        <v>3</v>
      </c>
      <c r="AM20" s="26">
        <f t="shared" si="18"/>
        <v>5</v>
      </c>
      <c r="AN20" s="27">
        <f t="shared" si="18"/>
        <v>1</v>
      </c>
    </row>
    <row r="21" spans="1:40" ht="27.75" customHeight="1">
      <c r="A21" s="51">
        <v>16</v>
      </c>
      <c r="B21" s="57" t="s">
        <v>21</v>
      </c>
      <c r="C21" s="52">
        <v>37</v>
      </c>
      <c r="D21" s="52">
        <v>39</v>
      </c>
      <c r="E21" s="53">
        <f t="shared" si="0"/>
        <v>76</v>
      </c>
      <c r="F21" s="52">
        <v>36</v>
      </c>
      <c r="G21" s="53">
        <f t="shared" si="1"/>
        <v>112</v>
      </c>
      <c r="H21" s="52">
        <v>39</v>
      </c>
      <c r="I21" s="53">
        <f t="shared" si="2"/>
        <v>151</v>
      </c>
      <c r="J21" s="52">
        <v>34</v>
      </c>
      <c r="K21" s="53">
        <f t="shared" si="3"/>
        <v>185</v>
      </c>
      <c r="L21" s="54">
        <f t="shared" si="4"/>
        <v>5</v>
      </c>
      <c r="M21" s="55">
        <f t="shared" si="5"/>
        <v>37</v>
      </c>
      <c r="N21" s="21"/>
      <c r="O21" s="29">
        <f t="shared" si="6"/>
        <v>73</v>
      </c>
      <c r="P21" s="30">
        <f t="shared" si="7"/>
        <v>75</v>
      </c>
      <c r="Q21" s="61"/>
      <c r="R21" s="45"/>
      <c r="S21" s="21"/>
      <c r="T21" s="48"/>
      <c r="U21" s="43">
        <f t="shared" si="8"/>
        <v>1</v>
      </c>
      <c r="V21" s="25">
        <f t="shared" si="9"/>
        <v>2</v>
      </c>
      <c r="W21" s="26">
        <f t="shared" si="10"/>
        <v>3</v>
      </c>
      <c r="X21" s="26">
        <f t="shared" si="11"/>
        <v>3</v>
      </c>
      <c r="Y21" s="31">
        <f t="shared" si="12"/>
        <v>5</v>
      </c>
      <c r="Z21" s="25">
        <f>IF($K21&gt;0,RANK(C21,($C21,$D21,$F21,$H21,$J21),1),0)</f>
        <v>3</v>
      </c>
      <c r="AA21" s="26">
        <f>IF($K21&gt;0,RANK(D21,($C21,$D21,$F21,$H21,$J21),1),0)</f>
        <v>4</v>
      </c>
      <c r="AB21" s="26">
        <f>IF($K21&gt;0,RANK(F21,($C21,$D21,$F21,$H21,$J21),1),0)</f>
        <v>2</v>
      </c>
      <c r="AC21" s="26">
        <f>IF($K21&gt;0,RANK(H21,($C21,$D21,$F21,$H21,$J21),1),0)</f>
        <v>4</v>
      </c>
      <c r="AD21" s="27">
        <f>IF($K21&gt;0,RANK(J21,($C21,$D21,$F21,$H21,$J21),1),0)</f>
        <v>1</v>
      </c>
      <c r="AE21" s="25">
        <f t="shared" si="13"/>
        <v>1</v>
      </c>
      <c r="AF21" s="26">
        <f t="shared" si="14"/>
        <v>1</v>
      </c>
      <c r="AG21" s="26">
        <f t="shared" si="15"/>
        <v>1</v>
      </c>
      <c r="AH21" s="26">
        <f t="shared" si="16"/>
        <v>2</v>
      </c>
      <c r="AI21" s="27">
        <f t="shared" si="17"/>
        <v>1</v>
      </c>
      <c r="AJ21" s="25">
        <f t="shared" si="18"/>
        <v>3</v>
      </c>
      <c r="AK21" s="26">
        <f t="shared" si="18"/>
        <v>4</v>
      </c>
      <c r="AL21" s="26">
        <f t="shared" si="18"/>
        <v>2</v>
      </c>
      <c r="AM21" s="26">
        <f t="shared" si="18"/>
        <v>5</v>
      </c>
      <c r="AN21" s="27">
        <f t="shared" si="18"/>
        <v>1</v>
      </c>
    </row>
    <row r="22" spans="1:40" ht="27.75" customHeight="1">
      <c r="A22" s="51">
        <v>17</v>
      </c>
      <c r="B22" s="56" t="s">
        <v>59</v>
      </c>
      <c r="C22" s="52">
        <v>45</v>
      </c>
      <c r="D22" s="52">
        <v>45</v>
      </c>
      <c r="E22" s="53">
        <f t="shared" si="0"/>
        <v>90</v>
      </c>
      <c r="F22" s="52">
        <v>34</v>
      </c>
      <c r="G22" s="53">
        <f t="shared" si="1"/>
        <v>124</v>
      </c>
      <c r="H22" s="52">
        <v>36</v>
      </c>
      <c r="I22" s="53">
        <f t="shared" si="2"/>
        <v>160</v>
      </c>
      <c r="J22" s="52">
        <v>36</v>
      </c>
      <c r="K22" s="53">
        <f t="shared" si="3"/>
        <v>196</v>
      </c>
      <c r="L22" s="54">
        <f t="shared" si="4"/>
        <v>11</v>
      </c>
      <c r="M22" s="55">
        <f t="shared" si="5"/>
        <v>39.2</v>
      </c>
      <c r="N22" s="21"/>
      <c r="O22" s="29">
        <f t="shared" si="6"/>
        <v>79</v>
      </c>
      <c r="P22" s="30">
        <f t="shared" si="7"/>
        <v>81</v>
      </c>
      <c r="Q22" s="50"/>
      <c r="R22" s="21"/>
      <c r="S22" s="21"/>
      <c r="T22" s="48"/>
      <c r="U22" s="43">
        <f t="shared" si="8"/>
        <v>1</v>
      </c>
      <c r="V22" s="25">
        <f t="shared" si="9"/>
        <v>0</v>
      </c>
      <c r="W22" s="26">
        <f t="shared" si="10"/>
        <v>11</v>
      </c>
      <c r="X22" s="26">
        <f t="shared" si="11"/>
        <v>11</v>
      </c>
      <c r="Y22" s="31">
        <f t="shared" si="12"/>
        <v>11</v>
      </c>
      <c r="Z22" s="25">
        <f>IF($K22&gt;0,RANK(C22,($C22,$D22,$F22,$H22,$J22),1),0)</f>
        <v>4</v>
      </c>
      <c r="AA22" s="26">
        <f>IF($K22&gt;0,RANK(D22,($C22,$D22,$F22,$H22,$J22),1),0)</f>
        <v>4</v>
      </c>
      <c r="AB22" s="26">
        <f>IF($K22&gt;0,RANK(F22,($C22,$D22,$F22,$H22,$J22),1),0)</f>
        <v>1</v>
      </c>
      <c r="AC22" s="26">
        <f>IF($K22&gt;0,RANK(H22,($C22,$D22,$F22,$H22,$J22),1),0)</f>
        <v>2</v>
      </c>
      <c r="AD22" s="27">
        <f>IF($K22&gt;0,RANK(J22,($C22,$D22,$F22,$H22,$J22),1),0)</f>
        <v>2</v>
      </c>
      <c r="AE22" s="25">
        <f t="shared" si="13"/>
        <v>1</v>
      </c>
      <c r="AF22" s="26">
        <f t="shared" si="14"/>
        <v>2</v>
      </c>
      <c r="AG22" s="26">
        <f t="shared" si="15"/>
        <v>1</v>
      </c>
      <c r="AH22" s="26">
        <f t="shared" si="16"/>
        <v>1</v>
      </c>
      <c r="AI22" s="27">
        <f t="shared" si="17"/>
        <v>2</v>
      </c>
      <c r="AJ22" s="25">
        <f t="shared" si="18"/>
        <v>4</v>
      </c>
      <c r="AK22" s="26">
        <f t="shared" si="18"/>
        <v>5</v>
      </c>
      <c r="AL22" s="26">
        <f t="shared" si="18"/>
        <v>1</v>
      </c>
      <c r="AM22" s="26">
        <f t="shared" si="18"/>
        <v>2</v>
      </c>
      <c r="AN22" s="27">
        <f t="shared" si="18"/>
        <v>3</v>
      </c>
    </row>
    <row r="23" spans="1:40" ht="27.75" customHeight="1">
      <c r="A23" s="51">
        <v>18</v>
      </c>
      <c r="B23" s="56" t="s">
        <v>8</v>
      </c>
      <c r="C23" s="52">
        <v>42</v>
      </c>
      <c r="D23" s="52">
        <v>38</v>
      </c>
      <c r="E23" s="53">
        <f t="shared" si="0"/>
        <v>80</v>
      </c>
      <c r="F23" s="52">
        <v>43</v>
      </c>
      <c r="G23" s="53">
        <f t="shared" si="1"/>
        <v>123</v>
      </c>
      <c r="H23" s="52">
        <v>47</v>
      </c>
      <c r="I23" s="53">
        <f t="shared" si="2"/>
        <v>170</v>
      </c>
      <c r="J23" s="52">
        <v>36</v>
      </c>
      <c r="K23" s="53">
        <f t="shared" si="3"/>
        <v>206</v>
      </c>
      <c r="L23" s="54">
        <f t="shared" si="4"/>
        <v>11</v>
      </c>
      <c r="M23" s="55">
        <f t="shared" si="5"/>
        <v>41.2</v>
      </c>
      <c r="N23" s="21"/>
      <c r="O23" s="29">
        <f t="shared" si="6"/>
        <v>83</v>
      </c>
      <c r="P23" s="30">
        <f t="shared" si="7"/>
        <v>81</v>
      </c>
      <c r="Q23" s="59"/>
      <c r="R23" s="45"/>
      <c r="S23" s="21"/>
      <c r="T23" s="48"/>
      <c r="U23" s="43">
        <f t="shared" si="8"/>
        <v>1</v>
      </c>
      <c r="V23" s="25">
        <f t="shared" si="9"/>
        <v>4</v>
      </c>
      <c r="W23" s="26">
        <f t="shared" si="10"/>
        <v>5</v>
      </c>
      <c r="X23" s="26">
        <f t="shared" si="11"/>
        <v>9</v>
      </c>
      <c r="Y23" s="31">
        <f t="shared" si="12"/>
        <v>11</v>
      </c>
      <c r="Z23" s="25">
        <f>IF($K23&gt;0,RANK(C23,($C23,$D23,$F23,$H23,$J23),1),0)</f>
        <v>3</v>
      </c>
      <c r="AA23" s="26">
        <f>IF($K23&gt;0,RANK(D23,($C23,$D23,$F23,$H23,$J23),1),0)</f>
        <v>2</v>
      </c>
      <c r="AB23" s="26">
        <f>IF($K23&gt;0,RANK(F23,($C23,$D23,$F23,$H23,$J23),1),0)</f>
        <v>4</v>
      </c>
      <c r="AC23" s="26">
        <f>IF($K23&gt;0,RANK(H23,($C23,$D23,$F23,$H23,$J23),1),0)</f>
        <v>5</v>
      </c>
      <c r="AD23" s="27">
        <f>IF($K23&gt;0,RANK(J23,($C23,$D23,$F23,$H23,$J23),1),0)</f>
        <v>1</v>
      </c>
      <c r="AE23" s="25">
        <f t="shared" si="13"/>
        <v>1</v>
      </c>
      <c r="AF23" s="26">
        <f t="shared" si="14"/>
        <v>1</v>
      </c>
      <c r="AG23" s="26">
        <f t="shared" si="15"/>
        <v>1</v>
      </c>
      <c r="AH23" s="26">
        <f t="shared" si="16"/>
        <v>1</v>
      </c>
      <c r="AI23" s="27">
        <f t="shared" si="17"/>
        <v>1</v>
      </c>
      <c r="AJ23" s="25">
        <f t="shared" si="18"/>
        <v>3</v>
      </c>
      <c r="AK23" s="26">
        <f t="shared" si="18"/>
        <v>2</v>
      </c>
      <c r="AL23" s="26">
        <f t="shared" si="18"/>
        <v>4</v>
      </c>
      <c r="AM23" s="26">
        <f t="shared" si="18"/>
        <v>5</v>
      </c>
      <c r="AN23" s="27">
        <f t="shared" si="18"/>
        <v>1</v>
      </c>
    </row>
    <row r="24" spans="1:40" ht="27.75" customHeight="1" hidden="1">
      <c r="A24" s="51">
        <v>19</v>
      </c>
      <c r="B24" s="56" t="s">
        <v>46</v>
      </c>
      <c r="C24" s="52"/>
      <c r="D24" s="52"/>
      <c r="E24" s="53">
        <f t="shared" si="0"/>
        <v>0</v>
      </c>
      <c r="F24" s="52"/>
      <c r="G24" s="53">
        <f t="shared" si="1"/>
        <v>0</v>
      </c>
      <c r="H24" s="52"/>
      <c r="I24" s="53">
        <f t="shared" si="2"/>
        <v>0</v>
      </c>
      <c r="J24" s="52"/>
      <c r="K24" s="53">
        <f t="shared" si="3"/>
        <v>0</v>
      </c>
      <c r="L24" s="54">
        <f t="shared" si="4"/>
        <v>0</v>
      </c>
      <c r="M24" s="55">
        <f t="shared" si="5"/>
        <v>0</v>
      </c>
      <c r="N24" s="21"/>
      <c r="O24" s="29">
        <f t="shared" si="6"/>
        <v>0</v>
      </c>
      <c r="P24" s="30">
        <f t="shared" si="7"/>
        <v>0</v>
      </c>
      <c r="Q24" s="59"/>
      <c r="R24" s="45"/>
      <c r="S24" s="21"/>
      <c r="T24" s="48"/>
      <c r="U24" s="43">
        <f t="shared" si="8"/>
        <v>0</v>
      </c>
      <c r="V24" s="25">
        <f t="shared" si="9"/>
        <v>0</v>
      </c>
      <c r="W24" s="26">
        <f t="shared" si="10"/>
        <v>0</v>
      </c>
      <c r="X24" s="26">
        <f t="shared" si="11"/>
        <v>0</v>
      </c>
      <c r="Y24" s="31">
        <f t="shared" si="12"/>
        <v>0</v>
      </c>
      <c r="Z24" s="25">
        <f>IF($K24&gt;0,RANK(C24,($C24,$D24,$F24,$H24,$J24),1),0)</f>
        <v>0</v>
      </c>
      <c r="AA24" s="26">
        <f>IF($K24&gt;0,RANK(D24,($C24,$D24,$F24,$H24,$J24),1),0)</f>
        <v>0</v>
      </c>
      <c r="AB24" s="26">
        <f>IF($K24&gt;0,RANK(F24,($C24,$D24,$F24,$H24,$J24),1),0)</f>
        <v>0</v>
      </c>
      <c r="AC24" s="26">
        <f>IF($K24&gt;0,RANK(H24,($C24,$D24,$F24,$H24,$J24),1),0)</f>
        <v>0</v>
      </c>
      <c r="AD24" s="27">
        <f>IF($K24&gt;0,RANK(J24,($C24,$D24,$F24,$H24,$J24),1),0)</f>
        <v>0</v>
      </c>
      <c r="AE24" s="25">
        <f t="shared" si="13"/>
        <v>1</v>
      </c>
      <c r="AF24" s="26">
        <f t="shared" si="14"/>
        <v>2</v>
      </c>
      <c r="AG24" s="26">
        <f t="shared" si="15"/>
        <v>3</v>
      </c>
      <c r="AH24" s="26">
        <f t="shared" si="16"/>
        <v>4</v>
      </c>
      <c r="AI24" s="27">
        <f t="shared" si="17"/>
        <v>5</v>
      </c>
      <c r="AJ24" s="25">
        <f t="shared" si="18"/>
        <v>0</v>
      </c>
      <c r="AK24" s="26">
        <f t="shared" si="18"/>
        <v>1</v>
      </c>
      <c r="AL24" s="26">
        <f t="shared" si="18"/>
        <v>2</v>
      </c>
      <c r="AM24" s="26">
        <f t="shared" si="18"/>
        <v>3</v>
      </c>
      <c r="AN24" s="27">
        <f t="shared" si="18"/>
        <v>4</v>
      </c>
    </row>
    <row r="25" spans="1:40" ht="27.75" customHeight="1" hidden="1">
      <c r="A25" s="51">
        <v>20</v>
      </c>
      <c r="B25" s="56" t="s">
        <v>10</v>
      </c>
      <c r="C25" s="52"/>
      <c r="D25" s="52"/>
      <c r="E25" s="53">
        <f t="shared" si="0"/>
        <v>0</v>
      </c>
      <c r="F25" s="52"/>
      <c r="G25" s="53">
        <f t="shared" si="1"/>
        <v>0</v>
      </c>
      <c r="H25" s="52"/>
      <c r="I25" s="53">
        <f t="shared" si="2"/>
        <v>0</v>
      </c>
      <c r="J25" s="52"/>
      <c r="K25" s="53">
        <f t="shared" si="3"/>
        <v>0</v>
      </c>
      <c r="L25" s="54">
        <f t="shared" si="4"/>
        <v>0</v>
      </c>
      <c r="M25" s="55">
        <f t="shared" si="5"/>
        <v>0</v>
      </c>
      <c r="N25" s="21"/>
      <c r="O25" s="29">
        <f t="shared" si="6"/>
        <v>0</v>
      </c>
      <c r="P25" s="30">
        <f t="shared" si="7"/>
        <v>0</v>
      </c>
      <c r="Q25" s="49"/>
      <c r="R25" s="45"/>
      <c r="S25" s="21"/>
      <c r="T25" s="21"/>
      <c r="U25" s="43">
        <f t="shared" si="8"/>
        <v>0</v>
      </c>
      <c r="V25" s="25">
        <f t="shared" si="9"/>
        <v>0</v>
      </c>
      <c r="W25" s="26">
        <f t="shared" si="10"/>
        <v>0</v>
      </c>
      <c r="X25" s="26">
        <f t="shared" si="11"/>
        <v>0</v>
      </c>
      <c r="Y25" s="31">
        <f t="shared" si="12"/>
        <v>0</v>
      </c>
      <c r="Z25" s="25">
        <f>IF($K25&gt;0,RANK(C25,($C25,$D25,$F25,$H25,$J25),1),0)</f>
        <v>0</v>
      </c>
      <c r="AA25" s="26">
        <f>IF($K25&gt;0,RANK(D25,($C25,$D25,$F25,$H25,$J25),1),0)</f>
        <v>0</v>
      </c>
      <c r="AB25" s="26">
        <f>IF($K25&gt;0,RANK(F25,($C25,$D25,$F25,$H25,$J25),1),0)</f>
        <v>0</v>
      </c>
      <c r="AC25" s="26">
        <f>IF($K25&gt;0,RANK(H25,($C25,$D25,$F25,$H25,$J25),1),0)</f>
        <v>0</v>
      </c>
      <c r="AD25" s="27">
        <f>IF($K25&gt;0,RANK(J25,($C25,$D25,$F25,$H25,$J25),1),0)</f>
        <v>0</v>
      </c>
      <c r="AE25" s="25">
        <f t="shared" si="13"/>
        <v>1</v>
      </c>
      <c r="AF25" s="26">
        <f t="shared" si="14"/>
        <v>2</v>
      </c>
      <c r="AG25" s="26">
        <f t="shared" si="15"/>
        <v>3</v>
      </c>
      <c r="AH25" s="26">
        <f t="shared" si="16"/>
        <v>4</v>
      </c>
      <c r="AI25" s="27">
        <f t="shared" si="17"/>
        <v>5</v>
      </c>
      <c r="AJ25" s="25">
        <f t="shared" si="18"/>
        <v>0</v>
      </c>
      <c r="AK25" s="26">
        <f t="shared" si="18"/>
        <v>1</v>
      </c>
      <c r="AL25" s="26">
        <f t="shared" si="18"/>
        <v>2</v>
      </c>
      <c r="AM25" s="26">
        <f t="shared" si="18"/>
        <v>3</v>
      </c>
      <c r="AN25" s="27">
        <f t="shared" si="18"/>
        <v>4</v>
      </c>
    </row>
    <row r="26" spans="1:40" ht="27.75" customHeight="1" hidden="1">
      <c r="A26" s="51">
        <v>21</v>
      </c>
      <c r="B26" s="56" t="s">
        <v>49</v>
      </c>
      <c r="C26" s="52"/>
      <c r="D26" s="52"/>
      <c r="E26" s="53">
        <f t="shared" si="0"/>
        <v>0</v>
      </c>
      <c r="F26" s="52"/>
      <c r="G26" s="53">
        <f t="shared" si="1"/>
        <v>0</v>
      </c>
      <c r="H26" s="52"/>
      <c r="I26" s="53">
        <f t="shared" si="2"/>
        <v>0</v>
      </c>
      <c r="J26" s="52"/>
      <c r="K26" s="53">
        <f t="shared" si="3"/>
        <v>0</v>
      </c>
      <c r="L26" s="54">
        <f t="shared" si="4"/>
        <v>0</v>
      </c>
      <c r="M26" s="55">
        <f t="shared" si="5"/>
        <v>0</v>
      </c>
      <c r="N26" s="21"/>
      <c r="O26" s="29">
        <f t="shared" si="6"/>
        <v>0</v>
      </c>
      <c r="P26" s="30">
        <f t="shared" si="7"/>
        <v>0</v>
      </c>
      <c r="Q26" s="44"/>
      <c r="R26" s="45"/>
      <c r="S26" s="45"/>
      <c r="T26" s="45"/>
      <c r="U26" s="43">
        <f t="shared" si="8"/>
        <v>0</v>
      </c>
      <c r="V26" s="25">
        <f t="shared" si="9"/>
        <v>0</v>
      </c>
      <c r="W26" s="26">
        <f t="shared" si="10"/>
        <v>0</v>
      </c>
      <c r="X26" s="26">
        <f t="shared" si="11"/>
        <v>0</v>
      </c>
      <c r="Y26" s="31">
        <f t="shared" si="12"/>
        <v>0</v>
      </c>
      <c r="Z26" s="25">
        <f>IF($K26&gt;0,RANK(C26,($C26,$D26,$F26,$H26,$J26),1),0)</f>
        <v>0</v>
      </c>
      <c r="AA26" s="26">
        <f>IF($K26&gt;0,RANK(D26,($C26,$D26,$F26,$H26,$J26),1),0)</f>
        <v>0</v>
      </c>
      <c r="AB26" s="26">
        <f>IF($K26&gt;0,RANK(F26,($C26,$D26,$F26,$H26,$J26),1),0)</f>
        <v>0</v>
      </c>
      <c r="AC26" s="26">
        <f>IF($K26&gt;0,RANK(H26,($C26,$D26,$F26,$H26,$J26),1),0)</f>
        <v>0</v>
      </c>
      <c r="AD26" s="27">
        <f>IF($K26&gt;0,RANK(J26,($C26,$D26,$F26,$H26,$J26),1),0)</f>
        <v>0</v>
      </c>
      <c r="AE26" s="25">
        <f t="shared" si="13"/>
        <v>1</v>
      </c>
      <c r="AF26" s="26">
        <f t="shared" si="14"/>
        <v>2</v>
      </c>
      <c r="AG26" s="26">
        <f t="shared" si="15"/>
        <v>3</v>
      </c>
      <c r="AH26" s="26">
        <f t="shared" si="16"/>
        <v>4</v>
      </c>
      <c r="AI26" s="27">
        <f t="shared" si="17"/>
        <v>5</v>
      </c>
      <c r="AJ26" s="25">
        <f t="shared" si="18"/>
        <v>0</v>
      </c>
      <c r="AK26" s="26">
        <f t="shared" si="18"/>
        <v>1</v>
      </c>
      <c r="AL26" s="26">
        <f t="shared" si="18"/>
        <v>2</v>
      </c>
      <c r="AM26" s="26">
        <f t="shared" si="18"/>
        <v>3</v>
      </c>
      <c r="AN26" s="27">
        <f t="shared" si="18"/>
        <v>4</v>
      </c>
    </row>
    <row r="27" spans="1:40" ht="27.75" customHeight="1" hidden="1">
      <c r="A27" s="51">
        <v>22</v>
      </c>
      <c r="B27" s="56" t="s">
        <v>44</v>
      </c>
      <c r="C27" s="52"/>
      <c r="D27" s="52"/>
      <c r="E27" s="53">
        <f t="shared" si="0"/>
        <v>0</v>
      </c>
      <c r="F27" s="52"/>
      <c r="G27" s="53">
        <f t="shared" si="1"/>
        <v>0</v>
      </c>
      <c r="H27" s="52"/>
      <c r="I27" s="53">
        <f t="shared" si="2"/>
        <v>0</v>
      </c>
      <c r="J27" s="52"/>
      <c r="K27" s="53">
        <f t="shared" si="3"/>
        <v>0</v>
      </c>
      <c r="L27" s="54">
        <f t="shared" si="4"/>
        <v>0</v>
      </c>
      <c r="M27" s="55">
        <f t="shared" si="5"/>
        <v>0</v>
      </c>
      <c r="N27" s="21"/>
      <c r="O27" s="29">
        <f t="shared" si="6"/>
        <v>0</v>
      </c>
      <c r="P27" s="30">
        <f t="shared" si="7"/>
        <v>0</v>
      </c>
      <c r="Q27" s="44"/>
      <c r="R27" s="45"/>
      <c r="S27" s="45"/>
      <c r="T27" s="45"/>
      <c r="U27" s="43">
        <f t="shared" si="8"/>
        <v>0</v>
      </c>
      <c r="V27" s="25">
        <f t="shared" si="9"/>
        <v>0</v>
      </c>
      <c r="W27" s="26">
        <f t="shared" si="10"/>
        <v>0</v>
      </c>
      <c r="X27" s="26">
        <f t="shared" si="11"/>
        <v>0</v>
      </c>
      <c r="Y27" s="31">
        <f t="shared" si="12"/>
        <v>0</v>
      </c>
      <c r="Z27" s="25">
        <f>IF($K27&gt;0,RANK(C27,($C27,$D27,$F27,$H27,$J27),1),0)</f>
        <v>0</v>
      </c>
      <c r="AA27" s="26">
        <f>IF($K27&gt;0,RANK(D27,($C27,$D27,$F27,$H27,$J27),1),0)</f>
        <v>0</v>
      </c>
      <c r="AB27" s="26">
        <f>IF($K27&gt;0,RANK(F27,($C27,$D27,$F27,$H27,$J27),1),0)</f>
        <v>0</v>
      </c>
      <c r="AC27" s="26">
        <f>IF($K27&gt;0,RANK(H27,($C27,$D27,$F27,$H27,$J27),1),0)</f>
        <v>0</v>
      </c>
      <c r="AD27" s="27">
        <f>IF($K27&gt;0,RANK(J27,($C27,$D27,$F27,$H27,$J27),1),0)</f>
        <v>0</v>
      </c>
      <c r="AE27" s="25">
        <f t="shared" si="13"/>
        <v>1</v>
      </c>
      <c r="AF27" s="26">
        <f t="shared" si="14"/>
        <v>2</v>
      </c>
      <c r="AG27" s="26">
        <f t="shared" si="15"/>
        <v>3</v>
      </c>
      <c r="AH27" s="26">
        <f t="shared" si="16"/>
        <v>4</v>
      </c>
      <c r="AI27" s="27">
        <f t="shared" si="17"/>
        <v>5</v>
      </c>
      <c r="AJ27" s="25">
        <f t="shared" si="18"/>
        <v>0</v>
      </c>
      <c r="AK27" s="26">
        <f t="shared" si="18"/>
        <v>1</v>
      </c>
      <c r="AL27" s="26">
        <f t="shared" si="18"/>
        <v>2</v>
      </c>
      <c r="AM27" s="26">
        <f t="shared" si="18"/>
        <v>3</v>
      </c>
      <c r="AN27" s="27">
        <f t="shared" si="18"/>
        <v>4</v>
      </c>
    </row>
    <row r="28" spans="1:40" ht="27.75" customHeight="1" hidden="1">
      <c r="A28" s="51">
        <v>23</v>
      </c>
      <c r="B28" s="56" t="s">
        <v>54</v>
      </c>
      <c r="C28" s="52"/>
      <c r="D28" s="52"/>
      <c r="E28" s="53">
        <f t="shared" si="0"/>
        <v>0</v>
      </c>
      <c r="F28" s="52"/>
      <c r="G28" s="53">
        <f t="shared" si="1"/>
        <v>0</v>
      </c>
      <c r="H28" s="52"/>
      <c r="I28" s="53">
        <f t="shared" si="2"/>
        <v>0</v>
      </c>
      <c r="J28" s="52"/>
      <c r="K28" s="53">
        <f t="shared" si="3"/>
        <v>0</v>
      </c>
      <c r="L28" s="54">
        <f t="shared" si="4"/>
        <v>0</v>
      </c>
      <c r="M28" s="55">
        <f t="shared" si="5"/>
        <v>0</v>
      </c>
      <c r="N28" s="21"/>
      <c r="O28" s="29">
        <f t="shared" si="6"/>
        <v>0</v>
      </c>
      <c r="P28" s="30">
        <f t="shared" si="7"/>
        <v>0</v>
      </c>
      <c r="Q28" s="49"/>
      <c r="R28" s="44"/>
      <c r="S28" s="21"/>
      <c r="T28" s="21"/>
      <c r="U28" s="43">
        <f t="shared" si="8"/>
        <v>0</v>
      </c>
      <c r="V28" s="25">
        <f t="shared" si="9"/>
        <v>0</v>
      </c>
      <c r="W28" s="26">
        <f t="shared" si="10"/>
        <v>0</v>
      </c>
      <c r="X28" s="26">
        <f t="shared" si="11"/>
        <v>0</v>
      </c>
      <c r="Y28" s="31">
        <f t="shared" si="12"/>
        <v>0</v>
      </c>
      <c r="Z28" s="25">
        <f>IF($K28&gt;0,RANK(C28,($C28,$D28,$F28,$H28,$J28),1),0)</f>
        <v>0</v>
      </c>
      <c r="AA28" s="26">
        <f>IF($K28&gt;0,RANK(D28,($C28,$D28,$F28,$H28,$J28),1),0)</f>
        <v>0</v>
      </c>
      <c r="AB28" s="26">
        <f>IF($K28&gt;0,RANK(F28,($C28,$D28,$F28,$H28,$J28),1),0)</f>
        <v>0</v>
      </c>
      <c r="AC28" s="26">
        <f>IF($K28&gt;0,RANK(H28,($C28,$D28,$F28,$H28,$J28),1),0)</f>
        <v>0</v>
      </c>
      <c r="AD28" s="27">
        <f>IF($K28&gt;0,RANK(J28,($C28,$D28,$F28,$H28,$J28),1),0)</f>
        <v>0</v>
      </c>
      <c r="AE28" s="25">
        <f t="shared" si="13"/>
        <v>1</v>
      </c>
      <c r="AF28" s="26">
        <f t="shared" si="14"/>
        <v>2</v>
      </c>
      <c r="AG28" s="26">
        <f t="shared" si="15"/>
        <v>3</v>
      </c>
      <c r="AH28" s="26">
        <f t="shared" si="16"/>
        <v>4</v>
      </c>
      <c r="AI28" s="27">
        <f t="shared" si="17"/>
        <v>5</v>
      </c>
      <c r="AJ28" s="25">
        <f t="shared" si="18"/>
        <v>0</v>
      </c>
      <c r="AK28" s="26">
        <f t="shared" si="18"/>
        <v>1</v>
      </c>
      <c r="AL28" s="26">
        <f t="shared" si="18"/>
        <v>2</v>
      </c>
      <c r="AM28" s="26">
        <f t="shared" si="18"/>
        <v>3</v>
      </c>
      <c r="AN28" s="27">
        <f t="shared" si="18"/>
        <v>4</v>
      </c>
    </row>
    <row r="29" spans="1:40" ht="27.75" customHeight="1" hidden="1">
      <c r="A29" s="51">
        <v>24</v>
      </c>
      <c r="B29" s="56" t="s">
        <v>12</v>
      </c>
      <c r="C29" s="52"/>
      <c r="D29" s="52"/>
      <c r="E29" s="53">
        <f t="shared" si="0"/>
        <v>0</v>
      </c>
      <c r="F29" s="52"/>
      <c r="G29" s="53">
        <f t="shared" si="1"/>
        <v>0</v>
      </c>
      <c r="H29" s="52"/>
      <c r="I29" s="53">
        <f t="shared" si="2"/>
        <v>0</v>
      </c>
      <c r="J29" s="52"/>
      <c r="K29" s="53">
        <f t="shared" si="3"/>
        <v>0</v>
      </c>
      <c r="L29" s="54">
        <f t="shared" si="4"/>
        <v>0</v>
      </c>
      <c r="M29" s="55">
        <f t="shared" si="5"/>
        <v>0</v>
      </c>
      <c r="N29" s="21"/>
      <c r="O29" s="29">
        <f t="shared" si="6"/>
        <v>0</v>
      </c>
      <c r="P29" s="30">
        <f t="shared" si="7"/>
        <v>0</v>
      </c>
      <c r="Q29" s="49"/>
      <c r="R29" s="44"/>
      <c r="S29" s="21"/>
      <c r="T29" s="21"/>
      <c r="U29" s="43">
        <f t="shared" si="8"/>
        <v>0</v>
      </c>
      <c r="V29" s="25">
        <f t="shared" si="9"/>
        <v>0</v>
      </c>
      <c r="W29" s="26">
        <f t="shared" si="10"/>
        <v>0</v>
      </c>
      <c r="X29" s="26">
        <f t="shared" si="11"/>
        <v>0</v>
      </c>
      <c r="Y29" s="31">
        <f t="shared" si="12"/>
        <v>0</v>
      </c>
      <c r="Z29" s="25">
        <f>IF($K29&gt;0,RANK(C29,($C29,$D29,$F29,$H29,$J29),1),0)</f>
        <v>0</v>
      </c>
      <c r="AA29" s="26">
        <f>IF($K29&gt;0,RANK(D29,($C29,$D29,$F29,$H29,$J29),1),0)</f>
        <v>0</v>
      </c>
      <c r="AB29" s="26">
        <f>IF($K29&gt;0,RANK(F29,($C29,$D29,$F29,$H29,$J29),1),0)</f>
        <v>0</v>
      </c>
      <c r="AC29" s="26">
        <f>IF($K29&gt;0,RANK(H29,($C29,$D29,$F29,$H29,$J29),1),0)</f>
        <v>0</v>
      </c>
      <c r="AD29" s="27">
        <f>IF($K29&gt;0,RANK(J29,($C29,$D29,$F29,$H29,$J29),1),0)</f>
        <v>0</v>
      </c>
      <c r="AE29" s="25">
        <f t="shared" si="13"/>
        <v>1</v>
      </c>
      <c r="AF29" s="26">
        <f t="shared" si="14"/>
        <v>2</v>
      </c>
      <c r="AG29" s="26">
        <f t="shared" si="15"/>
        <v>3</v>
      </c>
      <c r="AH29" s="26">
        <f t="shared" si="16"/>
        <v>4</v>
      </c>
      <c r="AI29" s="27">
        <f t="shared" si="17"/>
        <v>5</v>
      </c>
      <c r="AJ29" s="25">
        <f t="shared" si="18"/>
        <v>0</v>
      </c>
      <c r="AK29" s="26">
        <f t="shared" si="18"/>
        <v>1</v>
      </c>
      <c r="AL29" s="26">
        <f t="shared" si="18"/>
        <v>2</v>
      </c>
      <c r="AM29" s="26">
        <f t="shared" si="18"/>
        <v>3</v>
      </c>
      <c r="AN29" s="27">
        <f t="shared" si="18"/>
        <v>4</v>
      </c>
    </row>
    <row r="30" spans="1:40" ht="27.75" customHeight="1" hidden="1">
      <c r="A30" s="51">
        <v>25</v>
      </c>
      <c r="B30" s="56" t="s">
        <v>43</v>
      </c>
      <c r="C30" s="52"/>
      <c r="D30" s="52"/>
      <c r="E30" s="53">
        <f t="shared" si="0"/>
        <v>0</v>
      </c>
      <c r="F30" s="52"/>
      <c r="G30" s="53">
        <f t="shared" si="1"/>
        <v>0</v>
      </c>
      <c r="H30" s="52"/>
      <c r="I30" s="53">
        <f t="shared" si="2"/>
        <v>0</v>
      </c>
      <c r="J30" s="52"/>
      <c r="K30" s="53">
        <f t="shared" si="3"/>
        <v>0</v>
      </c>
      <c r="L30" s="54">
        <f t="shared" si="4"/>
        <v>0</v>
      </c>
      <c r="M30" s="55">
        <f t="shared" si="5"/>
        <v>0</v>
      </c>
      <c r="N30" s="21"/>
      <c r="O30" s="29">
        <f t="shared" si="6"/>
        <v>0</v>
      </c>
      <c r="P30" s="30">
        <f t="shared" si="7"/>
        <v>0</v>
      </c>
      <c r="Q30" s="49"/>
      <c r="R30" s="44"/>
      <c r="S30" s="21"/>
      <c r="T30" s="21"/>
      <c r="U30" s="43">
        <f t="shared" si="8"/>
        <v>0</v>
      </c>
      <c r="V30" s="25">
        <f t="shared" si="9"/>
        <v>0</v>
      </c>
      <c r="W30" s="26">
        <f t="shared" si="10"/>
        <v>0</v>
      </c>
      <c r="X30" s="26">
        <f t="shared" si="11"/>
        <v>0</v>
      </c>
      <c r="Y30" s="31">
        <f t="shared" si="12"/>
        <v>0</v>
      </c>
      <c r="Z30" s="25">
        <f>IF($K30&gt;0,RANK(C30,($C30,$D30,$F30,$H30,$J30),1),0)</f>
        <v>0</v>
      </c>
      <c r="AA30" s="26">
        <f>IF($K30&gt;0,RANK(D30,($C30,$D30,$F30,$H30,$J30),1),0)</f>
        <v>0</v>
      </c>
      <c r="AB30" s="26">
        <f>IF($K30&gt;0,RANK(F30,($C30,$D30,$F30,$H30,$J30),1),0)</f>
        <v>0</v>
      </c>
      <c r="AC30" s="26">
        <f>IF($K30&gt;0,RANK(H30,($C30,$D30,$F30,$H30,$J30),1),0)</f>
        <v>0</v>
      </c>
      <c r="AD30" s="27">
        <f>IF($K30&gt;0,RANK(J30,($C30,$D30,$F30,$H30,$J30),1),0)</f>
        <v>0</v>
      </c>
      <c r="AE30" s="25">
        <f t="shared" si="13"/>
        <v>1</v>
      </c>
      <c r="AF30" s="26">
        <f t="shared" si="14"/>
        <v>2</v>
      </c>
      <c r="AG30" s="26">
        <f t="shared" si="15"/>
        <v>3</v>
      </c>
      <c r="AH30" s="26">
        <f t="shared" si="16"/>
        <v>4</v>
      </c>
      <c r="AI30" s="27">
        <f t="shared" si="17"/>
        <v>5</v>
      </c>
      <c r="AJ30" s="25">
        <f t="shared" si="18"/>
        <v>0</v>
      </c>
      <c r="AK30" s="26">
        <f t="shared" si="18"/>
        <v>1</v>
      </c>
      <c r="AL30" s="26">
        <f t="shared" si="18"/>
        <v>2</v>
      </c>
      <c r="AM30" s="26">
        <f t="shared" si="18"/>
        <v>3</v>
      </c>
      <c r="AN30" s="27">
        <f t="shared" si="18"/>
        <v>4</v>
      </c>
    </row>
    <row r="31" spans="1:40" ht="27.75" customHeight="1" hidden="1">
      <c r="A31" s="51">
        <v>26</v>
      </c>
      <c r="B31" s="56" t="s">
        <v>13</v>
      </c>
      <c r="C31" s="52"/>
      <c r="D31" s="52"/>
      <c r="E31" s="53">
        <f t="shared" si="0"/>
        <v>0</v>
      </c>
      <c r="F31" s="52"/>
      <c r="G31" s="53">
        <f t="shared" si="1"/>
        <v>0</v>
      </c>
      <c r="H31" s="52"/>
      <c r="I31" s="53">
        <f t="shared" si="2"/>
        <v>0</v>
      </c>
      <c r="J31" s="52"/>
      <c r="K31" s="53">
        <f t="shared" si="3"/>
        <v>0</v>
      </c>
      <c r="L31" s="54">
        <f t="shared" si="4"/>
        <v>0</v>
      </c>
      <c r="M31" s="55">
        <f t="shared" si="5"/>
        <v>0</v>
      </c>
      <c r="N31" s="21"/>
      <c r="O31" s="29">
        <f t="shared" si="6"/>
        <v>0</v>
      </c>
      <c r="P31" s="30">
        <f t="shared" si="7"/>
        <v>0</v>
      </c>
      <c r="Q31" s="44"/>
      <c r="R31" s="45"/>
      <c r="S31" s="45"/>
      <c r="T31" s="45"/>
      <c r="U31" s="43">
        <f t="shared" si="8"/>
        <v>0</v>
      </c>
      <c r="V31" s="25">
        <f t="shared" si="9"/>
        <v>0</v>
      </c>
      <c r="W31" s="26">
        <f t="shared" si="10"/>
        <v>0</v>
      </c>
      <c r="X31" s="26">
        <f t="shared" si="11"/>
        <v>0</v>
      </c>
      <c r="Y31" s="31">
        <f t="shared" si="12"/>
        <v>0</v>
      </c>
      <c r="Z31" s="25">
        <f>IF($K31&gt;0,RANK(C31,($C31,$D31,$F31,$H31,$J31),1),0)</f>
        <v>0</v>
      </c>
      <c r="AA31" s="26">
        <f>IF($K31&gt;0,RANK(D31,($C31,$D31,$F31,$H31,$J31),1),0)</f>
        <v>0</v>
      </c>
      <c r="AB31" s="26">
        <f>IF($K31&gt;0,RANK(F31,($C31,$D31,$F31,$H31,$J31),1),0)</f>
        <v>0</v>
      </c>
      <c r="AC31" s="26">
        <f>IF($K31&gt;0,RANK(H31,($C31,$D31,$F31,$H31,$J31),1),0)</f>
        <v>0</v>
      </c>
      <c r="AD31" s="27">
        <f>IF($K31&gt;0,RANK(J31,($C31,$D31,$F31,$H31,$J31),1),0)</f>
        <v>0</v>
      </c>
      <c r="AE31" s="25">
        <f t="shared" si="13"/>
        <v>1</v>
      </c>
      <c r="AF31" s="26">
        <f t="shared" si="14"/>
        <v>2</v>
      </c>
      <c r="AG31" s="26">
        <f t="shared" si="15"/>
        <v>3</v>
      </c>
      <c r="AH31" s="26">
        <f t="shared" si="16"/>
        <v>4</v>
      </c>
      <c r="AI31" s="27">
        <f t="shared" si="17"/>
        <v>5</v>
      </c>
      <c r="AJ31" s="25">
        <f t="shared" si="18"/>
        <v>0</v>
      </c>
      <c r="AK31" s="26">
        <f t="shared" si="18"/>
        <v>1</v>
      </c>
      <c r="AL31" s="26">
        <f t="shared" si="18"/>
        <v>2</v>
      </c>
      <c r="AM31" s="26">
        <f t="shared" si="18"/>
        <v>3</v>
      </c>
      <c r="AN31" s="27">
        <f t="shared" si="18"/>
        <v>4</v>
      </c>
    </row>
    <row r="32" spans="1:40" ht="27.75" customHeight="1" hidden="1">
      <c r="A32" s="51">
        <v>27</v>
      </c>
      <c r="B32" s="57" t="s">
        <v>55</v>
      </c>
      <c r="C32" s="52"/>
      <c r="D32" s="52"/>
      <c r="E32" s="53">
        <f t="shared" si="0"/>
        <v>0</v>
      </c>
      <c r="F32" s="52"/>
      <c r="G32" s="53">
        <f t="shared" si="1"/>
        <v>0</v>
      </c>
      <c r="H32" s="52"/>
      <c r="I32" s="53">
        <f t="shared" si="2"/>
        <v>0</v>
      </c>
      <c r="J32" s="52"/>
      <c r="K32" s="53">
        <f t="shared" si="3"/>
        <v>0</v>
      </c>
      <c r="L32" s="54">
        <f t="shared" si="4"/>
        <v>0</v>
      </c>
      <c r="M32" s="55">
        <f t="shared" si="5"/>
        <v>0</v>
      </c>
      <c r="N32" s="21"/>
      <c r="O32" s="29">
        <f t="shared" si="6"/>
        <v>0</v>
      </c>
      <c r="P32" s="30">
        <f t="shared" si="7"/>
        <v>0</v>
      </c>
      <c r="Q32" s="45"/>
      <c r="R32" s="44"/>
      <c r="S32" s="21"/>
      <c r="T32" s="21"/>
      <c r="U32" s="43">
        <f t="shared" si="8"/>
        <v>0</v>
      </c>
      <c r="V32" s="25">
        <f t="shared" si="9"/>
        <v>0</v>
      </c>
      <c r="W32" s="26">
        <f t="shared" si="10"/>
        <v>0</v>
      </c>
      <c r="X32" s="26">
        <f t="shared" si="11"/>
        <v>0</v>
      </c>
      <c r="Y32" s="31">
        <f t="shared" si="12"/>
        <v>0</v>
      </c>
      <c r="Z32" s="25">
        <f>IF($K32&gt;0,RANK(C32,($C32,$D32,$F32,$H32,$J32),1),0)</f>
        <v>0</v>
      </c>
      <c r="AA32" s="26">
        <f>IF($K32&gt;0,RANK(D32,($C32,$D32,$F32,$H32,$J32),1),0)</f>
        <v>0</v>
      </c>
      <c r="AB32" s="26">
        <f>IF($K32&gt;0,RANK(F32,($C32,$D32,$F32,$H32,$J32),1),0)</f>
        <v>0</v>
      </c>
      <c r="AC32" s="26">
        <f>IF($K32&gt;0,RANK(H32,($C32,$D32,$F32,$H32,$J32),1),0)</f>
        <v>0</v>
      </c>
      <c r="AD32" s="27">
        <f>IF($K32&gt;0,RANK(J32,($C32,$D32,$F32,$H32,$J32),1),0)</f>
        <v>0</v>
      </c>
      <c r="AE32" s="25">
        <f t="shared" si="13"/>
        <v>1</v>
      </c>
      <c r="AF32" s="26">
        <f t="shared" si="14"/>
        <v>2</v>
      </c>
      <c r="AG32" s="26">
        <f t="shared" si="15"/>
        <v>3</v>
      </c>
      <c r="AH32" s="26">
        <f t="shared" si="16"/>
        <v>4</v>
      </c>
      <c r="AI32" s="27">
        <f t="shared" si="17"/>
        <v>5</v>
      </c>
      <c r="AJ32" s="25">
        <f t="shared" si="18"/>
        <v>0</v>
      </c>
      <c r="AK32" s="26">
        <f t="shared" si="18"/>
        <v>1</v>
      </c>
      <c r="AL32" s="26">
        <f t="shared" si="18"/>
        <v>2</v>
      </c>
      <c r="AM32" s="26">
        <f t="shared" si="18"/>
        <v>3</v>
      </c>
      <c r="AN32" s="27">
        <f t="shared" si="18"/>
        <v>4</v>
      </c>
    </row>
    <row r="33" spans="1:40" ht="27.75" customHeight="1" hidden="1">
      <c r="A33" s="51">
        <v>28</v>
      </c>
      <c r="B33" s="57" t="s">
        <v>56</v>
      </c>
      <c r="C33" s="52"/>
      <c r="D33" s="52"/>
      <c r="E33" s="53">
        <f t="shared" si="0"/>
        <v>0</v>
      </c>
      <c r="F33" s="52"/>
      <c r="G33" s="53">
        <f t="shared" si="1"/>
        <v>0</v>
      </c>
      <c r="H33" s="52"/>
      <c r="I33" s="53">
        <f t="shared" si="2"/>
        <v>0</v>
      </c>
      <c r="J33" s="52"/>
      <c r="K33" s="53">
        <f t="shared" si="3"/>
        <v>0</v>
      </c>
      <c r="L33" s="54">
        <f t="shared" si="4"/>
        <v>0</v>
      </c>
      <c r="M33" s="55">
        <f t="shared" si="5"/>
        <v>0</v>
      </c>
      <c r="N33" s="21"/>
      <c r="O33" s="29">
        <f t="shared" si="6"/>
        <v>0</v>
      </c>
      <c r="P33" s="30">
        <f t="shared" si="7"/>
        <v>0</v>
      </c>
      <c r="Q33" s="45"/>
      <c r="R33" s="44"/>
      <c r="S33" s="21"/>
      <c r="T33" s="21"/>
      <c r="U33" s="43">
        <f t="shared" si="8"/>
        <v>0</v>
      </c>
      <c r="V33" s="25">
        <f t="shared" si="9"/>
        <v>0</v>
      </c>
      <c r="W33" s="26">
        <f t="shared" si="10"/>
        <v>0</v>
      </c>
      <c r="X33" s="26">
        <f t="shared" si="11"/>
        <v>0</v>
      </c>
      <c r="Y33" s="31">
        <f t="shared" si="12"/>
        <v>0</v>
      </c>
      <c r="Z33" s="25">
        <f>IF($K33&gt;0,RANK(C33,($C33,$D33,$F33,$H33,$J33),1),0)</f>
        <v>0</v>
      </c>
      <c r="AA33" s="26">
        <f>IF($K33&gt;0,RANK(D33,($C33,$D33,$F33,$H33,$J33),1),0)</f>
        <v>0</v>
      </c>
      <c r="AB33" s="26">
        <f>IF($K33&gt;0,RANK(F33,($C33,$D33,$F33,$H33,$J33),1),0)</f>
        <v>0</v>
      </c>
      <c r="AC33" s="26">
        <f>IF($K33&gt;0,RANK(H33,($C33,$D33,$F33,$H33,$J33),1),0)</f>
        <v>0</v>
      </c>
      <c r="AD33" s="27">
        <f>IF($K33&gt;0,RANK(J33,($C33,$D33,$F33,$H33,$J33),1),0)</f>
        <v>0</v>
      </c>
      <c r="AE33" s="25">
        <f t="shared" si="13"/>
        <v>1</v>
      </c>
      <c r="AF33" s="26">
        <f t="shared" si="14"/>
        <v>2</v>
      </c>
      <c r="AG33" s="26">
        <f t="shared" si="15"/>
        <v>3</v>
      </c>
      <c r="AH33" s="26">
        <f t="shared" si="16"/>
        <v>4</v>
      </c>
      <c r="AI33" s="27">
        <f t="shared" si="17"/>
        <v>5</v>
      </c>
      <c r="AJ33" s="25">
        <f t="shared" si="18"/>
        <v>0</v>
      </c>
      <c r="AK33" s="26">
        <f t="shared" si="18"/>
        <v>1</v>
      </c>
      <c r="AL33" s="26">
        <f t="shared" si="18"/>
        <v>2</v>
      </c>
      <c r="AM33" s="26">
        <f t="shared" si="18"/>
        <v>3</v>
      </c>
      <c r="AN33" s="27">
        <f t="shared" si="18"/>
        <v>4</v>
      </c>
    </row>
    <row r="34" spans="1:40" ht="27.75" customHeight="1" hidden="1">
      <c r="A34" s="51">
        <v>29</v>
      </c>
      <c r="B34" s="58" t="s">
        <v>15</v>
      </c>
      <c r="C34" s="52"/>
      <c r="D34" s="52"/>
      <c r="E34" s="53">
        <f t="shared" si="0"/>
        <v>0</v>
      </c>
      <c r="F34" s="52"/>
      <c r="G34" s="53">
        <f t="shared" si="1"/>
        <v>0</v>
      </c>
      <c r="H34" s="52"/>
      <c r="I34" s="53">
        <f t="shared" si="2"/>
        <v>0</v>
      </c>
      <c r="J34" s="52"/>
      <c r="K34" s="53">
        <f t="shared" si="3"/>
        <v>0</v>
      </c>
      <c r="L34" s="54">
        <f t="shared" si="4"/>
        <v>0</v>
      </c>
      <c r="M34" s="55">
        <f t="shared" si="5"/>
        <v>0</v>
      </c>
      <c r="N34" s="21"/>
      <c r="O34" s="29">
        <f t="shared" si="6"/>
        <v>0</v>
      </c>
      <c r="P34" s="30">
        <f t="shared" si="7"/>
        <v>0</v>
      </c>
      <c r="Q34" s="44"/>
      <c r="R34" s="44"/>
      <c r="S34" s="21"/>
      <c r="T34" s="21"/>
      <c r="U34" s="43">
        <f t="shared" si="8"/>
        <v>0</v>
      </c>
      <c r="V34" s="25">
        <f t="shared" si="9"/>
        <v>0</v>
      </c>
      <c r="W34" s="26">
        <f t="shared" si="10"/>
        <v>0</v>
      </c>
      <c r="X34" s="26">
        <f t="shared" si="11"/>
        <v>0</v>
      </c>
      <c r="Y34" s="31">
        <f t="shared" si="12"/>
        <v>0</v>
      </c>
      <c r="Z34" s="25">
        <f>IF($K34&gt;0,RANK(C34,($C34,$D34,$F34,$H34,$J34),1),0)</f>
        <v>0</v>
      </c>
      <c r="AA34" s="26">
        <f>IF($K34&gt;0,RANK(D34,($C34,$D34,$F34,$H34,$J34),1),0)</f>
        <v>0</v>
      </c>
      <c r="AB34" s="26">
        <f>IF($K34&gt;0,RANK(F34,($C34,$D34,$F34,$H34,$J34),1),0)</f>
        <v>0</v>
      </c>
      <c r="AC34" s="26">
        <f>IF($K34&gt;0,RANK(H34,($C34,$D34,$F34,$H34,$J34),1),0)</f>
        <v>0</v>
      </c>
      <c r="AD34" s="27">
        <f>IF($K34&gt;0,RANK(J34,($C34,$D34,$F34,$H34,$J34),1),0)</f>
        <v>0</v>
      </c>
      <c r="AE34" s="25">
        <f t="shared" si="13"/>
        <v>1</v>
      </c>
      <c r="AF34" s="26">
        <f t="shared" si="14"/>
        <v>2</v>
      </c>
      <c r="AG34" s="26">
        <f t="shared" si="15"/>
        <v>3</v>
      </c>
      <c r="AH34" s="26">
        <f t="shared" si="16"/>
        <v>4</v>
      </c>
      <c r="AI34" s="27">
        <f t="shared" si="17"/>
        <v>5</v>
      </c>
      <c r="AJ34" s="25">
        <f t="shared" si="18"/>
        <v>0</v>
      </c>
      <c r="AK34" s="26">
        <f t="shared" si="18"/>
        <v>1</v>
      </c>
      <c r="AL34" s="26">
        <f t="shared" si="18"/>
        <v>2</v>
      </c>
      <c r="AM34" s="26">
        <f t="shared" si="18"/>
        <v>3</v>
      </c>
      <c r="AN34" s="27">
        <f t="shared" si="18"/>
        <v>4</v>
      </c>
    </row>
    <row r="35" spans="1:40" ht="27.75" customHeight="1" hidden="1">
      <c r="A35" s="51">
        <v>30</v>
      </c>
      <c r="B35" s="56" t="s">
        <v>51</v>
      </c>
      <c r="C35" s="52"/>
      <c r="D35" s="52"/>
      <c r="E35" s="53">
        <f t="shared" si="0"/>
        <v>0</v>
      </c>
      <c r="F35" s="52"/>
      <c r="G35" s="53">
        <f t="shared" si="1"/>
        <v>0</v>
      </c>
      <c r="H35" s="52"/>
      <c r="I35" s="53">
        <f t="shared" si="2"/>
        <v>0</v>
      </c>
      <c r="J35" s="52"/>
      <c r="K35" s="53">
        <f t="shared" si="3"/>
        <v>0</v>
      </c>
      <c r="L35" s="54">
        <f t="shared" si="4"/>
        <v>0</v>
      </c>
      <c r="M35" s="55">
        <f t="shared" si="5"/>
        <v>0</v>
      </c>
      <c r="N35" s="21"/>
      <c r="O35" s="29">
        <f t="shared" si="6"/>
        <v>0</v>
      </c>
      <c r="P35" s="30">
        <f t="shared" si="7"/>
        <v>0</v>
      </c>
      <c r="Q35" s="45"/>
      <c r="R35" s="44"/>
      <c r="S35" s="21"/>
      <c r="T35" s="21"/>
      <c r="U35" s="43">
        <f t="shared" si="8"/>
        <v>0</v>
      </c>
      <c r="V35" s="25">
        <f t="shared" si="9"/>
        <v>0</v>
      </c>
      <c r="W35" s="26">
        <f t="shared" si="10"/>
        <v>0</v>
      </c>
      <c r="X35" s="26">
        <f t="shared" si="11"/>
        <v>0</v>
      </c>
      <c r="Y35" s="31">
        <f t="shared" si="12"/>
        <v>0</v>
      </c>
      <c r="Z35" s="25">
        <f>IF($K35&gt;0,RANK(C35,($C35,$D35,$F35,$H35,$J35),1),0)</f>
        <v>0</v>
      </c>
      <c r="AA35" s="26">
        <f>IF($K35&gt;0,RANK(D35,($C35,$D35,$F35,$H35,$J35),1),0)</f>
        <v>0</v>
      </c>
      <c r="AB35" s="26">
        <f>IF($K35&gt;0,RANK(F35,($C35,$D35,$F35,$H35,$J35),1),0)</f>
        <v>0</v>
      </c>
      <c r="AC35" s="26">
        <f>IF($K35&gt;0,RANK(H35,($C35,$D35,$F35,$H35,$J35),1),0)</f>
        <v>0</v>
      </c>
      <c r="AD35" s="27">
        <f>IF($K35&gt;0,RANK(J35,($C35,$D35,$F35,$H35,$J35),1),0)</f>
        <v>0</v>
      </c>
      <c r="AE35" s="25">
        <f t="shared" si="13"/>
        <v>1</v>
      </c>
      <c r="AF35" s="26">
        <f t="shared" si="14"/>
        <v>2</v>
      </c>
      <c r="AG35" s="26">
        <f t="shared" si="15"/>
        <v>3</v>
      </c>
      <c r="AH35" s="26">
        <f t="shared" si="16"/>
        <v>4</v>
      </c>
      <c r="AI35" s="27">
        <f t="shared" si="17"/>
        <v>5</v>
      </c>
      <c r="AJ35" s="25">
        <f t="shared" si="18"/>
        <v>0</v>
      </c>
      <c r="AK35" s="26">
        <f t="shared" si="18"/>
        <v>1</v>
      </c>
      <c r="AL35" s="26">
        <f t="shared" si="18"/>
        <v>2</v>
      </c>
      <c r="AM35" s="26">
        <f t="shared" si="18"/>
        <v>3</v>
      </c>
      <c r="AN35" s="27">
        <f t="shared" si="18"/>
        <v>4</v>
      </c>
    </row>
    <row r="36" spans="1:40" ht="27.75" customHeight="1" hidden="1">
      <c r="A36" s="51">
        <v>31</v>
      </c>
      <c r="B36" s="56" t="s">
        <v>16</v>
      </c>
      <c r="C36" s="52"/>
      <c r="D36" s="52"/>
      <c r="E36" s="53">
        <f t="shared" si="0"/>
        <v>0</v>
      </c>
      <c r="F36" s="52"/>
      <c r="G36" s="53">
        <f t="shared" si="1"/>
        <v>0</v>
      </c>
      <c r="H36" s="52"/>
      <c r="I36" s="53">
        <f t="shared" si="2"/>
        <v>0</v>
      </c>
      <c r="J36" s="52"/>
      <c r="K36" s="53">
        <f t="shared" si="3"/>
        <v>0</v>
      </c>
      <c r="L36" s="54">
        <f t="shared" si="4"/>
        <v>0</v>
      </c>
      <c r="M36" s="55">
        <f t="shared" si="5"/>
        <v>0</v>
      </c>
      <c r="N36" s="21"/>
      <c r="O36" s="29">
        <f t="shared" si="6"/>
        <v>0</v>
      </c>
      <c r="P36" s="30">
        <f t="shared" si="7"/>
        <v>0</v>
      </c>
      <c r="Q36" s="44"/>
      <c r="R36" s="45"/>
      <c r="S36" s="45"/>
      <c r="T36" s="45"/>
      <c r="U36" s="43">
        <f t="shared" si="8"/>
        <v>0</v>
      </c>
      <c r="V36" s="25">
        <f t="shared" si="9"/>
        <v>0</v>
      </c>
      <c r="W36" s="26">
        <f t="shared" si="10"/>
        <v>0</v>
      </c>
      <c r="X36" s="26">
        <f t="shared" si="11"/>
        <v>0</v>
      </c>
      <c r="Y36" s="31">
        <f t="shared" si="12"/>
        <v>0</v>
      </c>
      <c r="Z36" s="25">
        <f>IF($K36&gt;0,RANK(C36,($C36,$D36,$F36,$H36,$J36),1),0)</f>
        <v>0</v>
      </c>
      <c r="AA36" s="26">
        <f>IF($K36&gt;0,RANK(D36,($C36,$D36,$F36,$H36,$J36),1),0)</f>
        <v>0</v>
      </c>
      <c r="AB36" s="26">
        <f>IF($K36&gt;0,RANK(F36,($C36,$D36,$F36,$H36,$J36),1),0)</f>
        <v>0</v>
      </c>
      <c r="AC36" s="26">
        <f>IF($K36&gt;0,RANK(H36,($C36,$D36,$F36,$H36,$J36),1),0)</f>
        <v>0</v>
      </c>
      <c r="AD36" s="27">
        <f>IF($K36&gt;0,RANK(J36,($C36,$D36,$F36,$H36,$J36),1),0)</f>
        <v>0</v>
      </c>
      <c r="AE36" s="25">
        <f t="shared" si="13"/>
        <v>1</v>
      </c>
      <c r="AF36" s="26">
        <f t="shared" si="14"/>
        <v>2</v>
      </c>
      <c r="AG36" s="26">
        <f t="shared" si="15"/>
        <v>3</v>
      </c>
      <c r="AH36" s="26">
        <f t="shared" si="16"/>
        <v>4</v>
      </c>
      <c r="AI36" s="27">
        <f t="shared" si="17"/>
        <v>5</v>
      </c>
      <c r="AJ36" s="25">
        <f t="shared" si="18"/>
        <v>0</v>
      </c>
      <c r="AK36" s="26">
        <f t="shared" si="18"/>
        <v>1</v>
      </c>
      <c r="AL36" s="26">
        <f t="shared" si="18"/>
        <v>2</v>
      </c>
      <c r="AM36" s="26">
        <f t="shared" si="18"/>
        <v>3</v>
      </c>
      <c r="AN36" s="27">
        <f t="shared" si="18"/>
        <v>4</v>
      </c>
    </row>
    <row r="37" spans="1:40" ht="27.75" customHeight="1" hidden="1">
      <c r="A37" s="51">
        <v>32</v>
      </c>
      <c r="B37" s="56" t="s">
        <v>45</v>
      </c>
      <c r="C37" s="52"/>
      <c r="D37" s="52"/>
      <c r="E37" s="53">
        <f t="shared" si="0"/>
        <v>0</v>
      </c>
      <c r="F37" s="52"/>
      <c r="G37" s="53">
        <f t="shared" si="1"/>
        <v>0</v>
      </c>
      <c r="H37" s="52"/>
      <c r="I37" s="53">
        <f t="shared" si="2"/>
        <v>0</v>
      </c>
      <c r="J37" s="52"/>
      <c r="K37" s="53">
        <f t="shared" si="3"/>
        <v>0</v>
      </c>
      <c r="L37" s="54">
        <f t="shared" si="4"/>
        <v>0</v>
      </c>
      <c r="M37" s="55">
        <f t="shared" si="5"/>
        <v>0</v>
      </c>
      <c r="N37" s="21"/>
      <c r="O37" s="29">
        <f t="shared" si="6"/>
        <v>0</v>
      </c>
      <c r="P37" s="30">
        <f t="shared" si="7"/>
        <v>0</v>
      </c>
      <c r="Q37" s="21"/>
      <c r="R37" s="21"/>
      <c r="S37" s="21"/>
      <c r="T37" s="21"/>
      <c r="U37" s="43">
        <f t="shared" si="8"/>
        <v>0</v>
      </c>
      <c r="V37" s="25">
        <f t="shared" si="9"/>
        <v>0</v>
      </c>
      <c r="W37" s="26">
        <f t="shared" si="10"/>
        <v>0</v>
      </c>
      <c r="X37" s="26">
        <f t="shared" si="11"/>
        <v>0</v>
      </c>
      <c r="Y37" s="31">
        <f t="shared" si="12"/>
        <v>0</v>
      </c>
      <c r="Z37" s="25">
        <f>IF($K37&gt;0,RANK(C37,($C37,$D37,$F37,$H37,$J37),1),0)</f>
        <v>0</v>
      </c>
      <c r="AA37" s="26">
        <f>IF($K37&gt;0,RANK(D37,($C37,$D37,$F37,$H37,$J37),1),0)</f>
        <v>0</v>
      </c>
      <c r="AB37" s="26">
        <f>IF($K37&gt;0,RANK(F37,($C37,$D37,$F37,$H37,$J37),1),0)</f>
        <v>0</v>
      </c>
      <c r="AC37" s="26">
        <f>IF($K37&gt;0,RANK(H37,($C37,$D37,$F37,$H37,$J37),1),0)</f>
        <v>0</v>
      </c>
      <c r="AD37" s="27">
        <f>IF($K37&gt;0,RANK(J37,($C37,$D37,$F37,$H37,$J37),1),0)</f>
        <v>0</v>
      </c>
      <c r="AE37" s="25">
        <f t="shared" si="13"/>
        <v>1</v>
      </c>
      <c r="AF37" s="26">
        <f t="shared" si="14"/>
        <v>2</v>
      </c>
      <c r="AG37" s="26">
        <f t="shared" si="15"/>
        <v>3</v>
      </c>
      <c r="AH37" s="26">
        <f t="shared" si="16"/>
        <v>4</v>
      </c>
      <c r="AI37" s="27">
        <f t="shared" si="17"/>
        <v>5</v>
      </c>
      <c r="AJ37" s="25">
        <f t="shared" si="18"/>
        <v>0</v>
      </c>
      <c r="AK37" s="26">
        <f t="shared" si="18"/>
        <v>1</v>
      </c>
      <c r="AL37" s="26">
        <f t="shared" si="18"/>
        <v>2</v>
      </c>
      <c r="AM37" s="26">
        <f t="shared" si="18"/>
        <v>3</v>
      </c>
      <c r="AN37" s="27">
        <f t="shared" si="18"/>
        <v>4</v>
      </c>
    </row>
    <row r="38" spans="1:40" ht="27.75" customHeight="1" hidden="1">
      <c r="A38" s="51">
        <v>33</v>
      </c>
      <c r="B38" s="56" t="s">
        <v>61</v>
      </c>
      <c r="C38" s="52"/>
      <c r="D38" s="52"/>
      <c r="E38" s="53">
        <f t="shared" si="0"/>
        <v>0</v>
      </c>
      <c r="F38" s="52"/>
      <c r="G38" s="53">
        <f t="shared" si="1"/>
        <v>0</v>
      </c>
      <c r="H38" s="52"/>
      <c r="I38" s="53">
        <f t="shared" si="2"/>
        <v>0</v>
      </c>
      <c r="J38" s="52"/>
      <c r="K38" s="53">
        <f t="shared" si="3"/>
        <v>0</v>
      </c>
      <c r="L38" s="54">
        <f t="shared" si="4"/>
        <v>0</v>
      </c>
      <c r="M38" s="55">
        <f t="shared" si="5"/>
        <v>0</v>
      </c>
      <c r="N38" s="21"/>
      <c r="O38" s="29">
        <f t="shared" si="6"/>
        <v>0</v>
      </c>
      <c r="P38" s="30">
        <f t="shared" si="7"/>
        <v>0</v>
      </c>
      <c r="Q38" s="21"/>
      <c r="R38" s="21"/>
      <c r="S38" s="21"/>
      <c r="T38" s="21"/>
      <c r="U38" s="43">
        <f t="shared" si="8"/>
        <v>0</v>
      </c>
      <c r="V38" s="25">
        <f t="shared" si="9"/>
        <v>0</v>
      </c>
      <c r="W38" s="26">
        <f t="shared" si="10"/>
        <v>0</v>
      </c>
      <c r="X38" s="26">
        <f t="shared" si="11"/>
        <v>0</v>
      </c>
      <c r="Y38" s="31">
        <f t="shared" si="12"/>
        <v>0</v>
      </c>
      <c r="Z38" s="25">
        <f>IF($K38&gt;0,RANK(C38,($C38,$D38,$F38,$H38,$J38),1),0)</f>
        <v>0</v>
      </c>
      <c r="AA38" s="26">
        <f>IF($K38&gt;0,RANK(D38,($C38,$D38,$F38,$H38,$J38),1),0)</f>
        <v>0</v>
      </c>
      <c r="AB38" s="26">
        <f>IF($K38&gt;0,RANK(F38,($C38,$D38,$F38,$H38,$J38),1),0)</f>
        <v>0</v>
      </c>
      <c r="AC38" s="26">
        <f>IF($K38&gt;0,RANK(H38,($C38,$D38,$F38,$H38,$J38),1),0)</f>
        <v>0</v>
      </c>
      <c r="AD38" s="27">
        <f>IF($K38&gt;0,RANK(J38,($C38,$D38,$F38,$H38,$J38),1),0)</f>
        <v>0</v>
      </c>
      <c r="AE38" s="25">
        <f t="shared" si="13"/>
        <v>1</v>
      </c>
      <c r="AF38" s="26">
        <f t="shared" si="14"/>
        <v>2</v>
      </c>
      <c r="AG38" s="26">
        <f t="shared" si="15"/>
        <v>3</v>
      </c>
      <c r="AH38" s="26">
        <f t="shared" si="16"/>
        <v>4</v>
      </c>
      <c r="AI38" s="27">
        <f t="shared" si="17"/>
        <v>5</v>
      </c>
      <c r="AJ38" s="25">
        <f t="shared" si="18"/>
        <v>0</v>
      </c>
      <c r="AK38" s="26">
        <f t="shared" si="18"/>
        <v>1</v>
      </c>
      <c r="AL38" s="26">
        <f t="shared" si="18"/>
        <v>2</v>
      </c>
      <c r="AM38" s="26">
        <f t="shared" si="18"/>
        <v>3</v>
      </c>
      <c r="AN38" s="27">
        <f t="shared" si="18"/>
        <v>4</v>
      </c>
    </row>
    <row r="39" spans="1:40" ht="27.75" customHeight="1" hidden="1">
      <c r="A39" s="51">
        <v>34</v>
      </c>
      <c r="B39" s="56"/>
      <c r="C39" s="52"/>
      <c r="D39" s="52"/>
      <c r="E39" s="53">
        <f t="shared" si="0"/>
        <v>0</v>
      </c>
      <c r="F39" s="52"/>
      <c r="G39" s="53">
        <f t="shared" si="1"/>
        <v>0</v>
      </c>
      <c r="H39" s="52"/>
      <c r="I39" s="53">
        <f t="shared" si="2"/>
        <v>0</v>
      </c>
      <c r="J39" s="52"/>
      <c r="K39" s="53">
        <f t="shared" si="3"/>
        <v>0</v>
      </c>
      <c r="L39" s="54">
        <f t="shared" si="4"/>
        <v>0</v>
      </c>
      <c r="M39" s="55">
        <f t="shared" si="5"/>
        <v>0</v>
      </c>
      <c r="N39" s="21"/>
      <c r="O39" s="29">
        <f t="shared" si="6"/>
        <v>0</v>
      </c>
      <c r="P39" s="30">
        <f t="shared" si="7"/>
        <v>0</v>
      </c>
      <c r="Q39" s="21"/>
      <c r="R39" s="21"/>
      <c r="S39" s="21"/>
      <c r="T39" s="21"/>
      <c r="U39" s="43"/>
      <c r="V39" s="25"/>
      <c r="W39" s="26"/>
      <c r="X39" s="26"/>
      <c r="Y39" s="31"/>
      <c r="Z39" s="25"/>
      <c r="AA39" s="26"/>
      <c r="AB39" s="26"/>
      <c r="AC39" s="26"/>
      <c r="AD39" s="27"/>
      <c r="AE39" s="25"/>
      <c r="AF39" s="26"/>
      <c r="AG39" s="26"/>
      <c r="AH39" s="26"/>
      <c r="AI39" s="27"/>
      <c r="AJ39" s="25"/>
      <c r="AK39" s="26"/>
      <c r="AL39" s="26"/>
      <c r="AM39" s="26"/>
      <c r="AN39" s="27"/>
    </row>
    <row r="40" spans="1:40" ht="27.75" customHeight="1" hidden="1">
      <c r="A40" s="51">
        <v>35</v>
      </c>
      <c r="B40" s="56"/>
      <c r="C40" s="52"/>
      <c r="D40" s="52"/>
      <c r="E40" s="53">
        <f t="shared" si="0"/>
        <v>0</v>
      </c>
      <c r="F40" s="52"/>
      <c r="G40" s="53">
        <f t="shared" si="1"/>
        <v>0</v>
      </c>
      <c r="H40" s="52"/>
      <c r="I40" s="53">
        <f t="shared" si="2"/>
        <v>0</v>
      </c>
      <c r="J40" s="52"/>
      <c r="K40" s="53">
        <f t="shared" si="3"/>
        <v>0</v>
      </c>
      <c r="L40" s="54">
        <f t="shared" si="4"/>
        <v>0</v>
      </c>
      <c r="M40" s="55">
        <f t="shared" si="5"/>
        <v>0</v>
      </c>
      <c r="N40" s="21"/>
      <c r="O40" s="29">
        <f t="shared" si="6"/>
        <v>0</v>
      </c>
      <c r="P40" s="30">
        <f t="shared" si="7"/>
        <v>0</v>
      </c>
      <c r="Q40" s="21"/>
      <c r="R40" s="21"/>
      <c r="S40" s="21"/>
      <c r="T40" s="21"/>
      <c r="U40" s="43"/>
      <c r="V40" s="25"/>
      <c r="W40" s="26"/>
      <c r="X40" s="26"/>
      <c r="Y40" s="31"/>
      <c r="Z40" s="25"/>
      <c r="AA40" s="26"/>
      <c r="AB40" s="26"/>
      <c r="AC40" s="26"/>
      <c r="AD40" s="27"/>
      <c r="AE40" s="25"/>
      <c r="AF40" s="26"/>
      <c r="AG40" s="26"/>
      <c r="AH40" s="26"/>
      <c r="AI40" s="27"/>
      <c r="AJ40" s="25"/>
      <c r="AK40" s="26"/>
      <c r="AL40" s="26"/>
      <c r="AM40" s="26"/>
      <c r="AN40" s="27"/>
    </row>
    <row r="41" spans="1:40" ht="27.75" customHeight="1" hidden="1">
      <c r="A41" s="51">
        <v>36</v>
      </c>
      <c r="B41" s="56"/>
      <c r="C41" s="52"/>
      <c r="D41" s="52"/>
      <c r="E41" s="53">
        <f t="shared" si="0"/>
        <v>0</v>
      </c>
      <c r="F41" s="52"/>
      <c r="G41" s="53">
        <f t="shared" si="1"/>
        <v>0</v>
      </c>
      <c r="H41" s="52"/>
      <c r="I41" s="53">
        <f t="shared" si="2"/>
        <v>0</v>
      </c>
      <c r="J41" s="52"/>
      <c r="K41" s="53">
        <f t="shared" si="3"/>
        <v>0</v>
      </c>
      <c r="L41" s="54">
        <f t="shared" si="4"/>
        <v>0</v>
      </c>
      <c r="M41" s="55">
        <f t="shared" si="5"/>
        <v>0</v>
      </c>
      <c r="N41" s="21"/>
      <c r="O41" s="29">
        <f t="shared" si="6"/>
        <v>0</v>
      </c>
      <c r="P41" s="30">
        <f t="shared" si="7"/>
        <v>0</v>
      </c>
      <c r="Q41" s="21"/>
      <c r="R41" s="21"/>
      <c r="S41" s="21"/>
      <c r="T41" s="21"/>
      <c r="U41" s="43"/>
      <c r="V41" s="25"/>
      <c r="W41" s="26"/>
      <c r="X41" s="26"/>
      <c r="Y41" s="31"/>
      <c r="Z41" s="25"/>
      <c r="AA41" s="26"/>
      <c r="AB41" s="26"/>
      <c r="AC41" s="26"/>
      <c r="AD41" s="27"/>
      <c r="AE41" s="25"/>
      <c r="AF41" s="26"/>
      <c r="AG41" s="26"/>
      <c r="AH41" s="26"/>
      <c r="AI41" s="27"/>
      <c r="AJ41" s="25"/>
      <c r="AK41" s="26"/>
      <c r="AL41" s="26"/>
      <c r="AM41" s="26"/>
      <c r="AN41" s="27"/>
    </row>
    <row r="42" spans="1:40" ht="27.75" customHeight="1" hidden="1">
      <c r="A42" s="51">
        <v>37</v>
      </c>
      <c r="B42" s="56"/>
      <c r="C42" s="52"/>
      <c r="D42" s="52"/>
      <c r="E42" s="53">
        <f t="shared" si="0"/>
        <v>0</v>
      </c>
      <c r="F42" s="52"/>
      <c r="G42" s="53">
        <f t="shared" si="1"/>
        <v>0</v>
      </c>
      <c r="H42" s="52"/>
      <c r="I42" s="53">
        <f t="shared" si="2"/>
        <v>0</v>
      </c>
      <c r="J42" s="52"/>
      <c r="K42" s="53">
        <f t="shared" si="3"/>
        <v>0</v>
      </c>
      <c r="L42" s="54">
        <f t="shared" si="4"/>
        <v>0</v>
      </c>
      <c r="M42" s="55">
        <f t="shared" si="5"/>
        <v>0</v>
      </c>
      <c r="N42" s="21"/>
      <c r="O42" s="29">
        <f t="shared" si="6"/>
        <v>0</v>
      </c>
      <c r="P42" s="30">
        <f t="shared" si="7"/>
        <v>0</v>
      </c>
      <c r="Q42" s="21"/>
      <c r="R42" s="21"/>
      <c r="S42" s="21"/>
      <c r="T42" s="21"/>
      <c r="U42" s="43"/>
      <c r="V42" s="25"/>
      <c r="W42" s="26"/>
      <c r="X42" s="26"/>
      <c r="Y42" s="31"/>
      <c r="Z42" s="25"/>
      <c r="AA42" s="26"/>
      <c r="AB42" s="26"/>
      <c r="AC42" s="26"/>
      <c r="AD42" s="27"/>
      <c r="AE42" s="25"/>
      <c r="AF42" s="26"/>
      <c r="AG42" s="26"/>
      <c r="AH42" s="26"/>
      <c r="AI42" s="27"/>
      <c r="AJ42" s="25"/>
      <c r="AK42" s="26"/>
      <c r="AL42" s="26"/>
      <c r="AM42" s="26"/>
      <c r="AN42" s="27"/>
    </row>
    <row r="43" spans="1:40" ht="27.75" customHeight="1" hidden="1">
      <c r="A43" s="51">
        <v>38</v>
      </c>
      <c r="B43" s="56"/>
      <c r="C43" s="52"/>
      <c r="D43" s="52"/>
      <c r="E43" s="53">
        <f t="shared" si="0"/>
        <v>0</v>
      </c>
      <c r="F43" s="52"/>
      <c r="G43" s="53">
        <f t="shared" si="1"/>
        <v>0</v>
      </c>
      <c r="H43" s="52"/>
      <c r="I43" s="53">
        <f t="shared" si="2"/>
        <v>0</v>
      </c>
      <c r="J43" s="52"/>
      <c r="K43" s="53">
        <f t="shared" si="3"/>
        <v>0</v>
      </c>
      <c r="L43" s="54">
        <f t="shared" si="4"/>
        <v>0</v>
      </c>
      <c r="M43" s="55">
        <f t="shared" si="5"/>
        <v>0</v>
      </c>
      <c r="N43" s="21"/>
      <c r="O43" s="29">
        <f t="shared" si="6"/>
        <v>0</v>
      </c>
      <c r="P43" s="30">
        <f t="shared" si="7"/>
        <v>0</v>
      </c>
      <c r="Q43" s="21"/>
      <c r="R43" s="21"/>
      <c r="S43" s="21"/>
      <c r="T43" s="21"/>
      <c r="U43" s="43"/>
      <c r="V43" s="34"/>
      <c r="W43" s="35"/>
      <c r="X43" s="35"/>
      <c r="Y43" s="36"/>
      <c r="Z43" s="34"/>
      <c r="AA43" s="35"/>
      <c r="AB43" s="35"/>
      <c r="AC43" s="35"/>
      <c r="AD43" s="39"/>
      <c r="AE43" s="34"/>
      <c r="AF43" s="35"/>
      <c r="AG43" s="35"/>
      <c r="AH43" s="35"/>
      <c r="AI43" s="39"/>
      <c r="AJ43" s="34"/>
      <c r="AK43" s="35"/>
      <c r="AL43" s="35"/>
      <c r="AM43" s="35"/>
      <c r="AN43" s="39"/>
    </row>
    <row r="44" spans="1:40" ht="5.25" customHeight="1" thickBot="1">
      <c r="A44" s="14"/>
      <c r="B44" s="13"/>
      <c r="C44" s="8"/>
      <c r="D44" s="8"/>
      <c r="E44" s="15"/>
      <c r="F44" s="8"/>
      <c r="G44" s="15"/>
      <c r="H44" s="8"/>
      <c r="I44" s="15"/>
      <c r="J44" s="8"/>
      <c r="K44" s="15"/>
      <c r="L44" s="32"/>
      <c r="M44" s="18"/>
      <c r="N44" s="20"/>
      <c r="O44" s="33"/>
      <c r="P44" s="18"/>
      <c r="Q44" s="20"/>
      <c r="R44" s="20"/>
      <c r="S44" s="20"/>
      <c r="T44" s="20"/>
      <c r="U44" s="40"/>
      <c r="V44" s="14"/>
      <c r="W44" s="37"/>
      <c r="X44" s="37"/>
      <c r="Y44" s="38"/>
      <c r="Z44" s="14"/>
      <c r="AA44" s="37"/>
      <c r="AB44" s="37"/>
      <c r="AC44" s="37"/>
      <c r="AD44" s="38"/>
      <c r="AE44" s="14"/>
      <c r="AF44" s="37"/>
      <c r="AG44" s="37"/>
      <c r="AH44" s="37"/>
      <c r="AI44" s="38"/>
      <c r="AJ44" s="14"/>
      <c r="AK44" s="37"/>
      <c r="AL44" s="37"/>
      <c r="AM44" s="37"/>
      <c r="AN44" s="38"/>
    </row>
    <row r="46" spans="2:5" ht="20.25">
      <c r="B46" s="44"/>
      <c r="C46" s="6"/>
      <c r="E46" s="44"/>
    </row>
    <row r="47" spans="2:5" ht="20.25">
      <c r="B47" s="44"/>
      <c r="E47" s="44"/>
    </row>
    <row r="48" spans="2:5" ht="20.25">
      <c r="B48" s="44"/>
      <c r="E48" s="44"/>
    </row>
    <row r="49" spans="2:5" ht="20.25">
      <c r="B49" s="44"/>
      <c r="E49" s="44"/>
    </row>
  </sheetData>
  <mergeCells count="7">
    <mergeCell ref="AE4:AI4"/>
    <mergeCell ref="AJ4:AN4"/>
    <mergeCell ref="O5:P5"/>
    <mergeCell ref="A1:M1"/>
    <mergeCell ref="A2:M2"/>
    <mergeCell ref="V4:Y4"/>
    <mergeCell ref="Z4:AD4"/>
  </mergeCells>
  <conditionalFormatting sqref="Q2 B46:B49 E46:E49 R25:T34 Q12:R12 Q35:T44 R6:T11 M6:P16 R13:T16 M17:T20 M21:P44 Q21:Q34 J6:J43 H6:H43 F6:F43 C6:D43">
    <cfRule type="cellIs" priority="1" dxfId="0" operator="lessThan" stopIfTrue="1">
      <formula>30</formula>
    </cfRule>
    <cfRule type="cellIs" priority="2" dxfId="1" operator="lessThan" stopIfTrue="1">
      <formula>36</formula>
    </cfRule>
    <cfRule type="cellIs" priority="3" dxfId="2" operator="greaterThanOrEqual" stopIfTrue="1">
      <formula>36</formula>
    </cfRule>
  </conditionalFormatting>
  <conditionalFormatting sqref="C44:D44 F44 H44 J44">
    <cfRule type="cellIs" priority="4" dxfId="0" operator="lessThan" stopIfTrue="1">
      <formula>90</formula>
    </cfRule>
    <cfRule type="cellIs" priority="5" dxfId="1" operator="lessThan" stopIfTrue="1">
      <formula>108</formula>
    </cfRule>
    <cfRule type="cellIs" priority="6" dxfId="2" operator="greaterThanOrEqual" stopIfTrue="1">
      <formula>108</formula>
    </cfRule>
  </conditionalFormatting>
  <conditionalFormatting sqref="E44">
    <cfRule type="expression" priority="7" dxfId="0" stopIfTrue="1">
      <formula>IF(AVERAGE($C44,$D44)&lt;90,1)</formula>
    </cfRule>
    <cfRule type="expression" priority="8" dxfId="1" stopIfTrue="1">
      <formula>IF(AVERAGE($C44,$D44)&lt;108,1)</formula>
    </cfRule>
    <cfRule type="expression" priority="9" dxfId="2" stopIfTrue="1">
      <formula>IF(AVERAGE($C44,$D44)&gt;=108,1)</formula>
    </cfRule>
  </conditionalFormatting>
  <conditionalFormatting sqref="G44">
    <cfRule type="expression" priority="10" dxfId="0" stopIfTrue="1">
      <formula>IF(AVERAGE($C44,$D44,$F44)&lt;90,1)</formula>
    </cfRule>
    <cfRule type="expression" priority="11" dxfId="1" stopIfTrue="1">
      <formula>IF(AVERAGE($C44,$D44,$F44)&lt;108,1)</formula>
    </cfRule>
    <cfRule type="expression" priority="12" dxfId="2" stopIfTrue="1">
      <formula>IF(AVERAGE($C44,$D44,$F44)&gt;=108,1)</formula>
    </cfRule>
  </conditionalFormatting>
  <conditionalFormatting sqref="I44">
    <cfRule type="expression" priority="13" dxfId="0" stopIfTrue="1">
      <formula>IF(AVERAGE($C44,$D44,$F44,$H44)&lt;90,1)</formula>
    </cfRule>
    <cfRule type="expression" priority="14" dxfId="1" stopIfTrue="1">
      <formula>IF(AVERAGE($C44,$D44,$F44,$H44)&lt;108,1)</formula>
    </cfRule>
    <cfRule type="expression" priority="15" dxfId="2" stopIfTrue="1">
      <formula>IF(AVERAGE($C44,$D44,$F44,$H44)&gt;=108,1)</formula>
    </cfRule>
  </conditionalFormatting>
  <conditionalFormatting sqref="K44:L44">
    <cfRule type="expression" priority="16" dxfId="0" stopIfTrue="1">
      <formula>IF(AVERAGE($C44,$D44,$F44,$H44,$J44)&lt;90,1)</formula>
    </cfRule>
    <cfRule type="expression" priority="17" dxfId="1" stopIfTrue="1">
      <formula>IF(AVERAGE($C44,$D44,$F44,$H44,$J44)&lt;108,1)</formula>
    </cfRule>
    <cfRule type="expression" priority="18" dxfId="2" stopIfTrue="1">
      <formula>IF(AVERAGE($C44,$D44,$F44,$H44,$J44)&gt;=108,1)</formula>
    </cfRule>
  </conditionalFormatting>
  <conditionalFormatting sqref="E6:E43">
    <cfRule type="expression" priority="19" dxfId="0" stopIfTrue="1">
      <formula>IF(AVERAGE($C6,$D6)&lt;30,1)</formula>
    </cfRule>
    <cfRule type="expression" priority="20" dxfId="1" stopIfTrue="1">
      <formula>IF(AVERAGE($C6,$D6)&lt;36,1)</formula>
    </cfRule>
    <cfRule type="expression" priority="21" dxfId="2" stopIfTrue="1">
      <formula>IF(AVERAGE($C6,$D6)&gt;=36,1)</formula>
    </cfRule>
  </conditionalFormatting>
  <conditionalFormatting sqref="G6:G43">
    <cfRule type="expression" priority="22" dxfId="0" stopIfTrue="1">
      <formula>IF(AVERAGE($C6,$D6,$F6)&lt;30,1)</formula>
    </cfRule>
    <cfRule type="expression" priority="23" dxfId="1" stopIfTrue="1">
      <formula>IF(AVERAGE($C6,$D6,$F6)&lt;36,1)</formula>
    </cfRule>
    <cfRule type="expression" priority="24" dxfId="2" stopIfTrue="1">
      <formula>IF(AVERAGE($C6,$D6,$F6)&gt;=36,1)</formula>
    </cfRule>
  </conditionalFormatting>
  <conditionalFormatting sqref="I6:I43">
    <cfRule type="expression" priority="25" dxfId="0" stopIfTrue="1">
      <formula>IF(AVERAGE($C6,$D6,$F6,$H6)&lt;30,1)</formula>
    </cfRule>
    <cfRule type="expression" priority="26" dxfId="1" stopIfTrue="1">
      <formula>IF(AVERAGE($C6,$D6,$F6,$H6)&lt;36,1)</formula>
    </cfRule>
    <cfRule type="expression" priority="27" dxfId="2" stopIfTrue="1">
      <formula>IF(AVERAGE($C6,$D6,$F6,$H6)&gt;=36,1)</formula>
    </cfRule>
  </conditionalFormatting>
  <conditionalFormatting sqref="K6:K43">
    <cfRule type="expression" priority="28" dxfId="0" stopIfTrue="1">
      <formula>IF(AVERAGE($C6,$D6,$F6,$H6,$J6)&lt;30,1)</formula>
    </cfRule>
    <cfRule type="expression" priority="29" dxfId="1" stopIfTrue="1">
      <formula>IF(AVERAGE($C6,$D6,$F6,$H6,$J6)&lt;36,1)</formula>
    </cfRule>
    <cfRule type="expression" priority="30" dxfId="2" stopIfTrue="1">
      <formula>IF(AVERAGE($C6,$D6,$F6,$H6,$J6)&gt;=36,1)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68" r:id="rId1"/>
  <headerFooter alignWithMargins="0">
    <oddFooter>&amp;RAndreas Reese, MGC "AS" Witten `63 e.V., &amp;D,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Opel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Reese</dc:creator>
  <cp:keywords/>
  <dc:description/>
  <cp:lastModifiedBy>Peter Tabor</cp:lastModifiedBy>
  <cp:lastPrinted>2003-10-15T08:10:51Z</cp:lastPrinted>
  <dcterms:created xsi:type="dcterms:W3CDTF">2001-05-31T12:23:33Z</dcterms:created>
  <dcterms:modified xsi:type="dcterms:W3CDTF">2003-10-14T20:01:54Z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